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відділи" sheetId="3" r:id="rId1"/>
    <sheet name="апарат" sheetId="2" r:id="rId2"/>
    <sheet name="перелік 1 2024" sheetId="4" r:id="rId3"/>
  </sheets>
  <definedNames>
    <definedName name="_xlnm.Print_Titles" localSheetId="1">апарат!$20:$20</definedName>
    <definedName name="_xlnm.Print_Area" localSheetId="1">апарат!$A$1:$F$87</definedName>
    <definedName name="_xlnm.Print_Area" localSheetId="0">відділи!$A$1:$G$87</definedName>
    <definedName name="_xlnm.Print_Area" localSheetId="2">'перелік 1 2024'!$A$1:$E$41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4" l="1"/>
  <c r="D33" i="4"/>
  <c r="E32" i="4"/>
  <c r="C32" i="4"/>
  <c r="C33" i="4" s="1"/>
  <c r="E27" i="4"/>
  <c r="E34" i="4" s="1"/>
  <c r="D27" i="4"/>
  <c r="E26" i="4"/>
  <c r="C26" i="4"/>
  <c r="C27" i="4" s="1"/>
  <c r="C34" i="4" s="1"/>
  <c r="D80" i="3" l="1"/>
  <c r="F79" i="3"/>
  <c r="F80" i="3" s="1"/>
  <c r="F78" i="3"/>
  <c r="F76" i="3"/>
  <c r="D76" i="3"/>
  <c r="D81" i="3" s="1"/>
  <c r="F75" i="3"/>
  <c r="F74" i="3"/>
  <c r="D72" i="3"/>
  <c r="F71" i="3"/>
  <c r="F70" i="3"/>
  <c r="F69" i="3"/>
  <c r="F68" i="3"/>
  <c r="F72" i="3" s="1"/>
  <c r="D66" i="3"/>
  <c r="F65" i="3"/>
  <c r="F64" i="3"/>
  <c r="F63" i="3"/>
  <c r="F66" i="3" s="1"/>
  <c r="D61" i="3"/>
  <c r="F60" i="3"/>
  <c r="F59" i="3"/>
  <c r="F58" i="3"/>
  <c r="F56" i="3"/>
  <c r="F55" i="3"/>
  <c r="F54" i="3"/>
  <c r="F53" i="3"/>
  <c r="F51" i="3"/>
  <c r="F61" i="3" s="1"/>
  <c r="D49" i="3"/>
  <c r="F48" i="3"/>
  <c r="F47" i="3"/>
  <c r="F46" i="3"/>
  <c r="F45" i="3"/>
  <c r="F43" i="3"/>
  <c r="F42" i="3"/>
  <c r="F41" i="3"/>
  <c r="F49" i="3" s="1"/>
  <c r="F39" i="3"/>
  <c r="D37" i="3"/>
  <c r="F36" i="3"/>
  <c r="F35" i="3"/>
  <c r="F34" i="3"/>
  <c r="F33" i="3"/>
  <c r="F32" i="3"/>
  <c r="F30" i="3"/>
  <c r="F29" i="3"/>
  <c r="F28" i="3"/>
  <c r="F26" i="3"/>
  <c r="F25" i="3"/>
  <c r="F24" i="3"/>
  <c r="F23" i="3"/>
  <c r="F21" i="3"/>
  <c r="F37" i="3" s="1"/>
  <c r="E78" i="2"/>
  <c r="D78" i="2"/>
  <c r="F77" i="2"/>
  <c r="F76" i="2"/>
  <c r="F75" i="2"/>
  <c r="F78" i="2" s="1"/>
  <c r="E73" i="2"/>
  <c r="D73" i="2"/>
  <c r="F72" i="2"/>
  <c r="F71" i="2"/>
  <c r="F73" i="2" s="1"/>
  <c r="F70" i="2"/>
  <c r="E68" i="2"/>
  <c r="D68" i="2"/>
  <c r="F67" i="2"/>
  <c r="F66" i="2"/>
  <c r="F65" i="2"/>
  <c r="F64" i="2"/>
  <c r="F68" i="2" s="1"/>
  <c r="F63" i="2"/>
  <c r="E61" i="2"/>
  <c r="D61" i="2"/>
  <c r="F60" i="2"/>
  <c r="F59" i="2"/>
  <c r="F58" i="2"/>
  <c r="F57" i="2"/>
  <c r="F56" i="2"/>
  <c r="F55" i="2"/>
  <c r="F61" i="2" s="1"/>
  <c r="E53" i="2"/>
  <c r="D53" i="2"/>
  <c r="F52" i="2"/>
  <c r="F51" i="2"/>
  <c r="F53" i="2" s="1"/>
  <c r="F50" i="2"/>
  <c r="E48" i="2"/>
  <c r="D48" i="2"/>
  <c r="F47" i="2"/>
  <c r="F46" i="2"/>
  <c r="F45" i="2"/>
  <c r="F48" i="2" s="1"/>
  <c r="E43" i="2"/>
  <c r="D43" i="2"/>
  <c r="F42" i="2"/>
  <c r="F41" i="2"/>
  <c r="F43" i="2" s="1"/>
  <c r="F40" i="2"/>
  <c r="F39" i="2"/>
  <c r="E37" i="2"/>
  <c r="D37" i="2"/>
  <c r="F36" i="2"/>
  <c r="F35" i="2"/>
  <c r="F34" i="2"/>
  <c r="F33" i="2"/>
  <c r="F37" i="2" s="1"/>
  <c r="F32" i="2"/>
  <c r="F30" i="2"/>
  <c r="F29" i="2"/>
  <c r="E28" i="2"/>
  <c r="D28" i="2"/>
  <c r="D79" i="2" s="1"/>
  <c r="F27" i="2"/>
  <c r="F26" i="2"/>
  <c r="F25" i="2"/>
  <c r="F24" i="2"/>
  <c r="F23" i="2"/>
  <c r="F28" i="2" s="1"/>
  <c r="F81" i="3" l="1"/>
  <c r="F79" i="2"/>
</calcChain>
</file>

<file path=xl/comments1.xml><?xml version="1.0" encoding="utf-8"?>
<comments xmlns="http://schemas.openxmlformats.org/spreadsheetml/2006/main">
  <authors>
    <author>Автор</author>
  </authors>
  <commentList>
    <comment ref="F7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<sst xmlns="http://schemas.openxmlformats.org/spreadsheetml/2006/main" count="301" uniqueCount="138">
  <si>
    <t>Затверджую штат у кількості 39</t>
  </si>
  <si>
    <t>штатних одиниць з місячним</t>
  </si>
  <si>
    <t>фондом заробітної плати за</t>
  </si>
  <si>
    <t>посадовими окладами 499123 гривні</t>
  </si>
  <si>
    <t>(чотириста дев'ятсот девять тисяч</t>
  </si>
  <si>
    <t>сто двадцять три гривні)</t>
  </si>
  <si>
    <t xml:space="preserve">Голова Рівненської </t>
  </si>
  <si>
    <t>обласної державної адміністрації</t>
  </si>
  <si>
    <t xml:space="preserve"> (посада)  </t>
  </si>
  <si>
    <t>____________________Олександр КОВАЛЬ</t>
  </si>
  <si>
    <t>(підпис)</t>
  </si>
  <si>
    <t>___________________20___р.           МП</t>
  </si>
  <si>
    <t>Штатний розпис</t>
  </si>
  <si>
    <t>на 2024 рік</t>
  </si>
  <si>
    <t>Рівненської районної державної адміністрації</t>
  </si>
  <si>
    <t>(вводиться в дію з 01 січня 2024 року)</t>
  </si>
  <si>
    <t>№ з/п</t>
  </si>
  <si>
    <t>Назва структурного підрозділу та посад</t>
  </si>
  <si>
    <t>Класифікаційний код посади</t>
  </si>
  <si>
    <t>Кількість штатних посад</t>
  </si>
  <si>
    <t>Посадовий оклад (грн)</t>
  </si>
  <si>
    <t>Фонд заробітної плати на місяць за посадовими окладами (грн)</t>
  </si>
  <si>
    <t>Керівництво</t>
  </si>
  <si>
    <t>Голова районної державної адміністрації</t>
  </si>
  <si>
    <t>Перший заступник голови районної державної адміністрації</t>
  </si>
  <si>
    <t>Заступник голови районної державної адміністрації</t>
  </si>
  <si>
    <t>Керівник апарату районної державної адміністрації</t>
  </si>
  <si>
    <t>1-III-3</t>
  </si>
  <si>
    <t>Разом:</t>
  </si>
  <si>
    <t>Радник</t>
  </si>
  <si>
    <t>Відділ управління персоналом</t>
  </si>
  <si>
    <t>Заступник керівника апарату - начальник відділу</t>
  </si>
  <si>
    <t>Заступник начальника відділу</t>
  </si>
  <si>
    <t>24-V-3</t>
  </si>
  <si>
    <t>Головний спеціаліст</t>
  </si>
  <si>
    <t>24-VII-3</t>
  </si>
  <si>
    <t>24-VIII-3</t>
  </si>
  <si>
    <t>Відділ документообігу</t>
  </si>
  <si>
    <t>Начальник відділу</t>
  </si>
  <si>
    <t>8-V-3</t>
  </si>
  <si>
    <t>8-VII-3</t>
  </si>
  <si>
    <t>8-VIII-3</t>
  </si>
  <si>
    <t>Відділ організаційного забезпечення</t>
  </si>
  <si>
    <t>18-V-3</t>
  </si>
  <si>
    <t>18-VII-3</t>
  </si>
  <si>
    <t>Відділ юридичного забезпечення та доступу до публічної інформації</t>
  </si>
  <si>
    <t>19-V-3</t>
  </si>
  <si>
    <t>19-VII-3</t>
  </si>
  <si>
    <t>19-VIII-3</t>
  </si>
  <si>
    <t>Відділ фінансово-господарського забезпечення</t>
  </si>
  <si>
    <t>Начальник відділу-головний бухгалтер</t>
  </si>
  <si>
    <t>4-V-3</t>
  </si>
  <si>
    <t>4-VII-3</t>
  </si>
  <si>
    <t>6-VII-3</t>
  </si>
  <si>
    <t>Водій легкового автомобіля</t>
  </si>
  <si>
    <t>Прибиральник службових приміщень</t>
  </si>
  <si>
    <t>Відділ ведення Державного реєстру виборців</t>
  </si>
  <si>
    <t>9-V-3</t>
  </si>
  <si>
    <t>9-VII-3</t>
  </si>
  <si>
    <t>9-VIII-3</t>
  </si>
  <si>
    <t>Відділ мобілізаційної роботи</t>
  </si>
  <si>
    <t>16-V-3</t>
  </si>
  <si>
    <t>16-VII-3</t>
  </si>
  <si>
    <t>Відділ роботи із зверненнями громадян</t>
  </si>
  <si>
    <t>УСЬОГО</t>
  </si>
  <si>
    <t>х</t>
  </si>
  <si>
    <t>В.о. голови районної державної адміністрації</t>
  </si>
  <si>
    <t>Володимир ЛЕОНОВ</t>
  </si>
  <si>
    <t>Начальник відділу фінансово-господарського</t>
  </si>
  <si>
    <t xml:space="preserve">забезпечення - головний бухгалтер </t>
  </si>
  <si>
    <t>Наталія ЛІСОВЕЦЬ</t>
  </si>
  <si>
    <t>апарату райдержадміністрації</t>
  </si>
  <si>
    <t>М.П.</t>
  </si>
  <si>
    <t>Затверджую штат у кількості 40</t>
  </si>
  <si>
    <t xml:space="preserve">штатних одиниць з місячним </t>
  </si>
  <si>
    <t>посадовими окладами 462618 гривень</t>
  </si>
  <si>
    <t xml:space="preserve">(чотириста шістдесят дві тисячі </t>
  </si>
  <si>
    <t>шістсот вісімнадцять гривень)</t>
  </si>
  <si>
    <t>В.о. голови Рівненської районної</t>
  </si>
  <si>
    <t>державної адміністрації</t>
  </si>
  <si>
    <t>__________________Володимир ЛЕОНОВ</t>
  </si>
  <si>
    <t>"____"_________________2024 року</t>
  </si>
  <si>
    <t>ШТАТНИЙ РОЗПИС</t>
  </si>
  <si>
    <t>відділів, управлінь Рівненської районної державної адміністрації</t>
  </si>
  <si>
    <t>Вводиться в дію з 01 січня 2024 року</t>
  </si>
  <si>
    <t xml:space="preserve">№ 
з/п 
</t>
  </si>
  <si>
    <t xml:space="preserve">Назва структурного підрозділу та посад </t>
  </si>
  <si>
    <t xml:space="preserve">Кількість штатних посад </t>
  </si>
  <si>
    <t xml:space="preserve">Фонд заробітної плати на місяць за посадовими окладами (грн) 
</t>
  </si>
  <si>
    <t>I. Управління економічного та агропромислового розвитку, житлово-комунального господарства, містобудування, архітектури</t>
  </si>
  <si>
    <t>Начальник управління</t>
  </si>
  <si>
    <t>9-IV-3</t>
  </si>
  <si>
    <t>Відділ житлово-комунального господарства</t>
  </si>
  <si>
    <t>Заступник начальника управління-начальник відділу</t>
  </si>
  <si>
    <t>Відділ економічного та агропромислового розвитку</t>
  </si>
  <si>
    <t>9-VI-3</t>
  </si>
  <si>
    <t>Відділ містобудування та архітектури</t>
  </si>
  <si>
    <t>Начальник відділу-головний архітектор</t>
  </si>
  <si>
    <t>Разом</t>
  </si>
  <si>
    <t>II. Управління охорони здоров'я, освіти, культури, спорту</t>
  </si>
  <si>
    <t>Відділ охорони здоров'я</t>
  </si>
  <si>
    <t>Відділ освіти, культури, спорту</t>
  </si>
  <si>
    <t>III. Управління цифрового розвитку, цифрових трансформацій і цифровізації та організації діяльності центрів надання адміністративних послуг</t>
  </si>
  <si>
    <t>Відділ цифрового розвитку, цифрових трансформацій і цифровізації</t>
  </si>
  <si>
    <t>Відділ організації діяльності центрів надання адміністративних послуг та з питань державної реєстрації</t>
  </si>
  <si>
    <t>Державний реєстратор</t>
  </si>
  <si>
    <t>IV. Відділ інформаційної діяльності та комунікацій з громадськістю</t>
  </si>
  <si>
    <t>13-V-3</t>
  </si>
  <si>
    <t>13-VII-3</t>
  </si>
  <si>
    <t>13-VIII-3</t>
  </si>
  <si>
    <t>V. Відділ оборонної роботи, цивільного захисту</t>
  </si>
  <si>
    <t>27-VII-3</t>
  </si>
  <si>
    <t>27-VIII-3</t>
  </si>
  <si>
    <t>VI. Сектор внутрішнього аудиту</t>
  </si>
  <si>
    <t>Завідувач сектору</t>
  </si>
  <si>
    <t>5-V-3</t>
  </si>
  <si>
    <t>5-VII-3</t>
  </si>
  <si>
    <t>VII. Сектор з питань запобігання та виявлення корупції і взаємодії з правоохоронними органами</t>
  </si>
  <si>
    <t>11-V-3</t>
  </si>
  <si>
    <t>11-VII-3</t>
  </si>
  <si>
    <t xml:space="preserve">Усього </t>
  </si>
  <si>
    <t>В.о.  голови адміністрації</t>
  </si>
  <si>
    <t>забезпечення апарату райдержадміністрації-</t>
  </si>
  <si>
    <t>головний бухгалтер</t>
  </si>
  <si>
    <t>Затверджую штат в кількості 39</t>
  </si>
  <si>
    <t>посадовими окладами 499879 гривень</t>
  </si>
  <si>
    <t xml:space="preserve">(чотириста дев'яносто дев'ять тисяч </t>
  </si>
  <si>
    <t>вісімсот сімдесят дев'ять гривень)</t>
  </si>
  <si>
    <t>Олександр КОВАЛЬ</t>
  </si>
  <si>
    <t>___________________20_____р.           МП</t>
  </si>
  <si>
    <t>Перелік змін № 1</t>
  </si>
  <si>
    <t>до штатного розпису на 2024 рік</t>
  </si>
  <si>
    <t>Затверджений штат у кількості</t>
  </si>
  <si>
    <t>Вилучити зі штатного розпису</t>
  </si>
  <si>
    <t>Усього</t>
  </si>
  <si>
    <t>Ввести в штатний розпис</t>
  </si>
  <si>
    <t>Усього по штатному розпису з урахуванням змін</t>
  </si>
  <si>
    <t>апарату районної державної адміністрації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</si>
</sst>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 Cyr"/>
      <charset val="204"/>
    </font>
    <font>
      <sz val="16"/>
      <name val="Times New Roman Cyr"/>
      <charset val="204"/>
    </font>
    <font>
      <sz val="12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  <family val="1"/>
      <charset val="204"/>
    </font>
    <font>
      <i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14"/>
      <name val="Times New Roman Cyr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sz val="14"/>
      <name val="Times New Roman Cyr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sz val="13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77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5" fillId="0" borderId="0" xfId="2" applyFont="1" applyAlignment="1">
      <alignment horizontal="left" vertical="top"/>
    </xf>
    <xf numFmtId="2" fontId="6" fillId="0" borderId="0" xfId="1" applyNumberFormat="1" applyFont="1"/>
    <xf numFmtId="0" fontId="6" fillId="0" borderId="0" xfId="1" applyFont="1"/>
    <xf numFmtId="0" fontId="5" fillId="0" borderId="0" xfId="2" applyFont="1" applyFill="1" applyAlignment="1">
      <alignment horizontal="left" vertical="top"/>
    </xf>
    <xf numFmtId="0" fontId="5" fillId="0" borderId="0" xfId="2" applyFont="1" applyFill="1" applyAlignment="1">
      <alignment horizontal="left" vertical="center"/>
    </xf>
    <xf numFmtId="0" fontId="7" fillId="0" borderId="0" xfId="2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8" fillId="0" borderId="0" xfId="1" applyFont="1" applyAlignment="1">
      <alignment horizontal="left"/>
    </xf>
    <xf numFmtId="0" fontId="9" fillId="0" borderId="0" xfId="2" applyFont="1" applyBorder="1" applyAlignment="1">
      <alignment horizontal="center"/>
    </xf>
    <xf numFmtId="0" fontId="10" fillId="0" borderId="0" xfId="2" applyFont="1" applyBorder="1" applyAlignment="1">
      <alignment horizontal="left"/>
    </xf>
    <xf numFmtId="0" fontId="11" fillId="0" borderId="0" xfId="2" applyFont="1" applyBorder="1" applyAlignment="1"/>
    <xf numFmtId="0" fontId="9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5" fillId="0" borderId="0" xfId="2" applyFont="1" applyBorder="1" applyAlignment="1">
      <alignment horizontal="left" vertical="center"/>
    </xf>
    <xf numFmtId="0" fontId="6" fillId="0" borderId="0" xfId="1" applyFont="1" applyAlignment="1">
      <alignment horizontal="center"/>
    </xf>
    <xf numFmtId="0" fontId="9" fillId="0" borderId="0" xfId="2" applyFont="1" applyBorder="1" applyAlignment="1">
      <alignment horizontal="left" vertical="center"/>
    </xf>
    <xf numFmtId="0" fontId="9" fillId="0" borderId="0" xfId="2" applyNumberFormat="1" applyFont="1" applyBorder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11" fillId="0" borderId="0" xfId="2" applyFont="1" applyAlignment="1">
      <alignment horizontal="center"/>
    </xf>
    <xf numFmtId="0" fontId="12" fillId="0" borderId="0" xfId="2" applyFont="1" applyBorder="1" applyAlignment="1">
      <alignment horizontal="center"/>
    </xf>
    <xf numFmtId="0" fontId="13" fillId="0" borderId="0" xfId="1" applyFont="1" applyAlignment="1">
      <alignment horizontal="center" vertical="center"/>
    </xf>
    <xf numFmtId="0" fontId="11" fillId="0" borderId="0" xfId="2" applyFont="1" applyBorder="1" applyAlignment="1">
      <alignment horizontal="center"/>
    </xf>
    <xf numFmtId="0" fontId="14" fillId="0" borderId="2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5" fillId="0" borderId="3" xfId="2" applyNumberFormat="1" applyFont="1" applyBorder="1" applyAlignment="1">
      <alignment horizontal="center" vertical="center" wrapText="1"/>
    </xf>
    <xf numFmtId="0" fontId="15" fillId="0" borderId="4" xfId="2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2" fontId="2" fillId="0" borderId="0" xfId="1" applyNumberFormat="1" applyFont="1"/>
    <xf numFmtId="0" fontId="2" fillId="0" borderId="0" xfId="1" applyFont="1"/>
    <xf numFmtId="0" fontId="16" fillId="0" borderId="5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6" fillId="0" borderId="7" xfId="1" applyFont="1" applyBorder="1" applyAlignment="1">
      <alignment horizontal="center"/>
    </xf>
    <xf numFmtId="0" fontId="17" fillId="0" borderId="8" xfId="1" applyFont="1" applyBorder="1" applyAlignment="1">
      <alignment horizontal="center" vertical="center"/>
    </xf>
    <xf numFmtId="0" fontId="17" fillId="0" borderId="6" xfId="1" applyFont="1" applyBorder="1" applyAlignment="1">
      <alignment horizontal="left" wrapText="1"/>
    </xf>
    <xf numFmtId="0" fontId="17" fillId="0" borderId="6" xfId="1" applyFont="1" applyBorder="1" applyAlignment="1">
      <alignment horizontal="center"/>
    </xf>
    <xf numFmtId="0" fontId="17" fillId="0" borderId="6" xfId="1" applyNumberFormat="1" applyFont="1" applyBorder="1" applyAlignment="1">
      <alignment horizontal="center" vertical="center"/>
    </xf>
    <xf numFmtId="0" fontId="17" fillId="0" borderId="7" xfId="1" applyNumberFormat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8" fillId="0" borderId="6" xfId="1" applyFont="1" applyBorder="1" applyAlignment="1">
      <alignment horizontal="left"/>
    </xf>
    <xf numFmtId="0" fontId="18" fillId="0" borderId="6" xfId="1" applyFont="1" applyBorder="1" applyAlignment="1">
      <alignment horizontal="center"/>
    </xf>
    <xf numFmtId="0" fontId="18" fillId="0" borderId="7" xfId="1" applyFont="1" applyBorder="1" applyAlignment="1">
      <alignment horizontal="center"/>
    </xf>
    <xf numFmtId="2" fontId="19" fillId="0" borderId="0" xfId="1" applyNumberFormat="1" applyFont="1"/>
    <xf numFmtId="0" fontId="19" fillId="0" borderId="0" xfId="1" applyFont="1"/>
    <xf numFmtId="0" fontId="17" fillId="0" borderId="6" xfId="1" applyFont="1" applyBorder="1" applyAlignment="1">
      <alignment horizontal="left"/>
    </xf>
    <xf numFmtId="0" fontId="17" fillId="0" borderId="7" xfId="1" applyFont="1" applyBorder="1" applyAlignment="1">
      <alignment horizontal="center"/>
    </xf>
    <xf numFmtId="0" fontId="16" fillId="0" borderId="5" xfId="1" applyFont="1" applyBorder="1" applyAlignment="1">
      <alignment horizontal="center" wrapText="1"/>
    </xf>
    <xf numFmtId="0" fontId="16" fillId="0" borderId="6" xfId="1" applyFont="1" applyBorder="1" applyAlignment="1">
      <alignment horizontal="center" wrapText="1"/>
    </xf>
    <xf numFmtId="0" fontId="16" fillId="0" borderId="7" xfId="1" applyFont="1" applyBorder="1" applyAlignment="1">
      <alignment horizontal="center" wrapText="1"/>
    </xf>
    <xf numFmtId="0" fontId="16" fillId="0" borderId="9" xfId="1" applyFont="1" applyBorder="1" applyAlignment="1">
      <alignment horizontal="center"/>
    </xf>
    <xf numFmtId="0" fontId="16" fillId="0" borderId="8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5" xfId="1" applyFont="1" applyBorder="1" applyAlignment="1">
      <alignment horizontal="center"/>
    </xf>
    <xf numFmtId="0" fontId="16" fillId="0" borderId="16" xfId="1" applyFont="1" applyBorder="1" applyAlignment="1">
      <alignment horizontal="center"/>
    </xf>
    <xf numFmtId="0" fontId="16" fillId="0" borderId="0" xfId="1" applyFont="1" applyAlignment="1">
      <alignment horizontal="left" vertic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16" fillId="0" borderId="0" xfId="1" applyNumberFormat="1" applyFont="1" applyAlignment="1">
      <alignment horizontal="right" vertical="center"/>
    </xf>
    <xf numFmtId="0" fontId="16" fillId="0" borderId="0" xfId="1" applyFont="1" applyAlignment="1">
      <alignment horizontal="center" vertical="center"/>
    </xf>
    <xf numFmtId="0" fontId="16" fillId="0" borderId="0" xfId="1" applyNumberFormat="1" applyFont="1" applyAlignment="1">
      <alignment horizontal="center" vertical="center"/>
    </xf>
    <xf numFmtId="0" fontId="17" fillId="0" borderId="0" xfId="1" applyFont="1"/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1" fillId="0" borderId="0" xfId="1"/>
    <xf numFmtId="0" fontId="21" fillId="0" borderId="0" xfId="1" applyFont="1"/>
    <xf numFmtId="0" fontId="8" fillId="0" borderId="0" xfId="1" applyFont="1" applyAlignment="1"/>
    <xf numFmtId="0" fontId="22" fillId="0" borderId="0" xfId="1" applyFont="1"/>
    <xf numFmtId="0" fontId="8" fillId="0" borderId="0" xfId="1" applyFont="1"/>
    <xf numFmtId="0" fontId="17" fillId="0" borderId="0" xfId="1" applyFont="1" applyAlignment="1"/>
    <xf numFmtId="0" fontId="16" fillId="0" borderId="0" xfId="1" applyFont="1" applyAlignment="1"/>
    <xf numFmtId="0" fontId="23" fillId="0" borderId="0" xfId="1" applyFont="1" applyAlignment="1"/>
    <xf numFmtId="0" fontId="2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3" fillId="0" borderId="0" xfId="1" applyFont="1" applyBorder="1" applyAlignment="1">
      <alignment horizontal="left"/>
    </xf>
    <xf numFmtId="0" fontId="16" fillId="0" borderId="0" xfId="1" applyFont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7" fillId="0" borderId="0" xfId="1" applyFont="1" applyBorder="1" applyAlignment="1">
      <alignment horizontal="center"/>
    </xf>
    <xf numFmtId="0" fontId="6" fillId="0" borderId="17" xfId="1" applyFont="1" applyBorder="1" applyAlignment="1">
      <alignment horizontal="center" wrapText="1"/>
    </xf>
    <xf numFmtId="0" fontId="6" fillId="0" borderId="17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top" wrapText="1"/>
    </xf>
    <xf numFmtId="0" fontId="6" fillId="0" borderId="18" xfId="1" applyFont="1" applyBorder="1" applyAlignment="1">
      <alignment horizontal="center"/>
    </xf>
    <xf numFmtId="0" fontId="6" fillId="0" borderId="18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top" wrapText="1"/>
    </xf>
    <xf numFmtId="0" fontId="1" fillId="0" borderId="0" xfId="1" applyBorder="1"/>
    <xf numFmtId="14" fontId="1" fillId="0" borderId="0" xfId="1" applyNumberFormat="1" applyBorder="1"/>
    <xf numFmtId="0" fontId="16" fillId="0" borderId="19" xfId="1" applyFont="1" applyBorder="1" applyAlignment="1">
      <alignment horizontal="center" wrapText="1"/>
    </xf>
    <xf numFmtId="0" fontId="16" fillId="0" borderId="10" xfId="1" applyFont="1" applyBorder="1" applyAlignment="1">
      <alignment horizontal="center" wrapText="1"/>
    </xf>
    <xf numFmtId="0" fontId="16" fillId="0" borderId="20" xfId="1" applyFont="1" applyBorder="1" applyAlignment="1">
      <alignment horizontal="center" wrapText="1"/>
    </xf>
    <xf numFmtId="0" fontId="17" fillId="0" borderId="6" xfId="1" applyFont="1" applyBorder="1"/>
    <xf numFmtId="0" fontId="17" fillId="0" borderId="6" xfId="1" applyFont="1" applyFill="1" applyBorder="1" applyAlignment="1"/>
    <xf numFmtId="0" fontId="25" fillId="0" borderId="19" xfId="1" applyFont="1" applyFill="1" applyBorder="1" applyAlignment="1">
      <alignment horizontal="center"/>
    </xf>
    <xf numFmtId="0" fontId="25" fillId="0" borderId="10" xfId="1" applyFont="1" applyFill="1" applyBorder="1" applyAlignment="1">
      <alignment horizontal="center"/>
    </xf>
    <xf numFmtId="0" fontId="25" fillId="0" borderId="20" xfId="1" applyFont="1" applyFill="1" applyBorder="1" applyAlignment="1">
      <alignment horizontal="center"/>
    </xf>
    <xf numFmtId="0" fontId="17" fillId="0" borderId="6" xfId="1" applyFont="1" applyFill="1" applyBorder="1" applyAlignment="1">
      <alignment horizontal="left" wrapText="1"/>
    </xf>
    <xf numFmtId="0" fontId="17" fillId="0" borderId="6" xfId="1" applyFont="1" applyFill="1" applyBorder="1" applyAlignment="1">
      <alignment horizontal="center" wrapText="1"/>
    </xf>
    <xf numFmtId="0" fontId="17" fillId="0" borderId="10" xfId="1" applyFont="1" applyBorder="1" applyAlignment="1">
      <alignment horizontal="center"/>
    </xf>
    <xf numFmtId="0" fontId="17" fillId="0" borderId="6" xfId="1" applyFont="1" applyFill="1" applyBorder="1" applyAlignment="1">
      <alignment wrapText="1"/>
    </xf>
    <xf numFmtId="0" fontId="17" fillId="0" borderId="6" xfId="1" applyFont="1" applyBorder="1" applyAlignment="1"/>
    <xf numFmtId="0" fontId="16" fillId="0" borderId="6" xfId="1" applyFont="1" applyFill="1" applyBorder="1" applyAlignment="1"/>
    <xf numFmtId="0" fontId="16" fillId="0" borderId="6" xfId="1" applyFont="1" applyBorder="1" applyAlignment="1">
      <alignment horizontal="center"/>
    </xf>
    <xf numFmtId="0" fontId="6" fillId="0" borderId="6" xfId="1" applyFont="1" applyFill="1" applyBorder="1" applyAlignment="1"/>
    <xf numFmtId="0" fontId="6" fillId="0" borderId="6" xfId="1" applyFont="1" applyBorder="1" applyAlignment="1">
      <alignment horizontal="center"/>
    </xf>
    <xf numFmtId="0" fontId="16" fillId="0" borderId="19" xfId="1" applyFont="1" applyBorder="1" applyAlignment="1">
      <alignment horizontal="center"/>
    </xf>
    <xf numFmtId="0" fontId="16" fillId="0" borderId="10" xfId="1" applyFont="1" applyBorder="1" applyAlignment="1">
      <alignment horizontal="center"/>
    </xf>
    <xf numFmtId="0" fontId="16" fillId="0" borderId="20" xfId="1" applyFont="1" applyBorder="1" applyAlignment="1">
      <alignment horizontal="center"/>
    </xf>
    <xf numFmtId="0" fontId="6" fillId="0" borderId="6" xfId="1" applyFont="1" applyBorder="1" applyAlignment="1"/>
    <xf numFmtId="0" fontId="25" fillId="0" borderId="19" xfId="1" applyFont="1" applyBorder="1" applyAlignment="1">
      <alignment horizontal="center"/>
    </xf>
    <xf numFmtId="0" fontId="25" fillId="0" borderId="10" xfId="1" applyFont="1" applyBorder="1" applyAlignment="1">
      <alignment horizontal="center"/>
    </xf>
    <xf numFmtId="0" fontId="25" fillId="0" borderId="20" xfId="1" applyFont="1" applyBorder="1" applyAlignment="1">
      <alignment horizontal="center"/>
    </xf>
    <xf numFmtId="0" fontId="17" fillId="0" borderId="6" xfId="1" applyFont="1" applyBorder="1" applyAlignment="1">
      <alignment wrapText="1"/>
    </xf>
    <xf numFmtId="0" fontId="25" fillId="0" borderId="19" xfId="1" applyFont="1" applyFill="1" applyBorder="1" applyAlignment="1">
      <alignment horizontal="center" wrapText="1"/>
    </xf>
    <xf numFmtId="0" fontId="25" fillId="0" borderId="10" xfId="1" applyFont="1" applyFill="1" applyBorder="1" applyAlignment="1">
      <alignment horizontal="center" wrapText="1"/>
    </xf>
    <xf numFmtId="0" fontId="25" fillId="0" borderId="20" xfId="1" applyFont="1" applyFill="1" applyBorder="1" applyAlignment="1">
      <alignment horizontal="center" wrapText="1"/>
    </xf>
    <xf numFmtId="0" fontId="17" fillId="0" borderId="19" xfId="1" applyFont="1" applyBorder="1"/>
    <xf numFmtId="0" fontId="17" fillId="0" borderId="19" xfId="1" applyFont="1" applyBorder="1" applyAlignment="1">
      <alignment horizontal="right"/>
    </xf>
    <xf numFmtId="0" fontId="21" fillId="0" borderId="6" xfId="1" applyFont="1" applyBorder="1"/>
    <xf numFmtId="0" fontId="16" fillId="0" borderId="6" xfId="1" applyFont="1" applyBorder="1"/>
    <xf numFmtId="0" fontId="21" fillId="0" borderId="0" xfId="1" applyFont="1" applyBorder="1"/>
    <xf numFmtId="0" fontId="26" fillId="0" borderId="0" xfId="1" applyFont="1" applyBorder="1"/>
    <xf numFmtId="0" fontId="26" fillId="0" borderId="0" xfId="1" applyFont="1" applyBorder="1" applyAlignment="1">
      <alignment horizontal="center"/>
    </xf>
    <xf numFmtId="0" fontId="16" fillId="0" borderId="0" xfId="1" applyFont="1" applyBorder="1"/>
    <xf numFmtId="0" fontId="16" fillId="0" borderId="0" xfId="1" applyFont="1" applyAlignment="1">
      <alignment horizontal="center"/>
    </xf>
    <xf numFmtId="0" fontId="16" fillId="0" borderId="0" xfId="1" applyFont="1" applyBorder="1" applyAlignment="1">
      <alignment horizontal="center"/>
    </xf>
    <xf numFmtId="0" fontId="27" fillId="0" borderId="0" xfId="1" applyFont="1"/>
    <xf numFmtId="0" fontId="28" fillId="0" borderId="0" xfId="2" applyFont="1" applyAlignment="1">
      <alignment horizontal="left"/>
    </xf>
    <xf numFmtId="0" fontId="28" fillId="0" borderId="0" xfId="2" applyFont="1" applyAlignment="1">
      <alignment horizontal="left" vertical="center"/>
    </xf>
    <xf numFmtId="0" fontId="28" fillId="0" borderId="0" xfId="2" applyNumberFormat="1" applyFont="1" applyAlignment="1">
      <alignment horizontal="center" vertical="center"/>
    </xf>
    <xf numFmtId="0" fontId="28" fillId="0" borderId="0" xfId="2" applyFont="1" applyFill="1" applyAlignment="1">
      <alignment horizontal="left" vertical="center"/>
    </xf>
    <xf numFmtId="0" fontId="29" fillId="0" borderId="0" xfId="2" applyFont="1" applyBorder="1" applyAlignment="1">
      <alignment horizontal="left" vertical="center"/>
    </xf>
    <xf numFmtId="0" fontId="29" fillId="0" borderId="0" xfId="2" applyNumberFormat="1" applyFont="1" applyAlignment="1">
      <alignment horizontal="center" vertical="center"/>
    </xf>
    <xf numFmtId="0" fontId="29" fillId="0" borderId="1" xfId="2" applyFont="1" applyBorder="1" applyAlignment="1">
      <alignment horizontal="left" vertical="center"/>
    </xf>
    <xf numFmtId="0" fontId="30" fillId="0" borderId="1" xfId="2" applyNumberFormat="1" applyFont="1" applyBorder="1" applyAlignment="1">
      <alignment horizontal="center" vertical="center"/>
    </xf>
    <xf numFmtId="0" fontId="9" fillId="0" borderId="21" xfId="2" applyFont="1" applyBorder="1" applyAlignment="1">
      <alignment horizontal="center"/>
    </xf>
    <xf numFmtId="0" fontId="31" fillId="0" borderId="1" xfId="2" applyFont="1" applyBorder="1" applyAlignment="1">
      <alignment horizontal="left" vertical="center"/>
    </xf>
    <xf numFmtId="0" fontId="12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 vertical="center"/>
    </xf>
    <xf numFmtId="0" fontId="4" fillId="0" borderId="0" xfId="2" applyBorder="1" applyAlignment="1">
      <alignment horizontal="left" vertical="center"/>
    </xf>
    <xf numFmtId="0" fontId="16" fillId="0" borderId="0" xfId="1" applyFont="1" applyAlignment="1">
      <alignment horizontal="centerContinuous"/>
    </xf>
    <xf numFmtId="0" fontId="23" fillId="0" borderId="0" xfId="1" applyFont="1" applyAlignment="1">
      <alignment horizontal="centerContinuous"/>
    </xf>
    <xf numFmtId="0" fontId="15" fillId="0" borderId="2" xfId="2" applyFont="1" applyBorder="1" applyAlignment="1">
      <alignment horizontal="center" vertical="center" wrapText="1"/>
    </xf>
    <xf numFmtId="0" fontId="12" fillId="0" borderId="5" xfId="1" applyFont="1" applyFill="1" applyBorder="1" applyAlignment="1">
      <alignment wrapText="1"/>
    </xf>
    <xf numFmtId="0" fontId="12" fillId="0" borderId="20" xfId="1" applyFont="1" applyFill="1" applyBorder="1" applyAlignment="1">
      <alignment wrapText="1"/>
    </xf>
    <xf numFmtId="0" fontId="12" fillId="0" borderId="6" xfId="1" applyFont="1" applyFill="1" applyBorder="1" applyAlignment="1">
      <alignment horizontal="center"/>
    </xf>
    <xf numFmtId="1" fontId="12" fillId="0" borderId="6" xfId="1" applyNumberFormat="1" applyFont="1" applyFill="1" applyBorder="1" applyAlignment="1">
      <alignment horizontal="center"/>
    </xf>
    <xf numFmtId="1" fontId="12" fillId="0" borderId="7" xfId="1" applyNumberFormat="1" applyFont="1" applyFill="1" applyBorder="1" applyAlignment="1">
      <alignment horizontal="center"/>
    </xf>
    <xf numFmtId="0" fontId="16" fillId="0" borderId="8" xfId="1" applyFont="1" applyBorder="1" applyAlignment="1">
      <alignment horizontal="center"/>
    </xf>
    <xf numFmtId="0" fontId="16" fillId="0" borderId="11" xfId="1" applyFont="1" applyBorder="1" applyAlignment="1">
      <alignment horizontal="center"/>
    </xf>
    <xf numFmtId="0" fontId="17" fillId="0" borderId="5" xfId="1" applyFont="1" applyBorder="1" applyAlignment="1">
      <alignment horizontal="left"/>
    </xf>
    <xf numFmtId="0" fontId="16" fillId="0" borderId="5" xfId="1" applyFont="1" applyBorder="1" applyAlignment="1">
      <alignment horizontal="left"/>
    </xf>
    <xf numFmtId="0" fontId="16" fillId="0" borderId="20" xfId="1" applyFont="1" applyBorder="1" applyAlignment="1">
      <alignment horizontal="left"/>
    </xf>
    <xf numFmtId="0" fontId="16" fillId="0" borderId="7" xfId="1" applyFont="1" applyBorder="1" applyAlignment="1">
      <alignment horizontal="center"/>
    </xf>
    <xf numFmtId="0" fontId="16" fillId="0" borderId="5" xfId="1" applyFont="1" applyFill="1" applyBorder="1" applyAlignment="1"/>
    <xf numFmtId="0" fontId="16" fillId="0" borderId="6" xfId="1" applyFont="1" applyBorder="1" applyAlignment="1">
      <alignment horizontal="left"/>
    </xf>
    <xf numFmtId="0" fontId="17" fillId="0" borderId="7" xfId="1" applyFont="1" applyBorder="1" applyAlignment="1">
      <alignment horizontal="center" vertical="center"/>
    </xf>
    <xf numFmtId="0" fontId="16" fillId="0" borderId="20" xfId="1" applyFont="1" applyFill="1" applyBorder="1" applyAlignment="1"/>
    <xf numFmtId="0" fontId="16" fillId="0" borderId="22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16" fillId="0" borderId="0" xfId="1" applyNumberFormat="1" applyFont="1" applyAlignment="1">
      <alignment horizontal="right"/>
    </xf>
    <xf numFmtId="0" fontId="17" fillId="0" borderId="0" xfId="1" applyNumberFormat="1" applyFont="1" applyAlignment="1">
      <alignment horizontal="center" vertical="center"/>
    </xf>
    <xf numFmtId="0" fontId="16" fillId="0" borderId="0" xfId="1" applyNumberFormat="1" applyFont="1" applyAlignment="1">
      <alignment horizontal="right" vertical="center"/>
    </xf>
  </cellXfs>
  <cellStyles count="3">
    <cellStyle name="Обычный" xfId="0" builtinId="0"/>
    <cellStyle name="Обычный 2" xfId="1"/>
    <cellStyle name="Обычный_Штатний роз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tabSelected="1" view="pageBreakPreview" zoomScaleNormal="100" workbookViewId="0">
      <selection activeCell="I13" sqref="I13"/>
    </sheetView>
  </sheetViews>
  <sheetFormatPr defaultRowHeight="12.75" x14ac:dyDescent="0.2"/>
  <cols>
    <col min="1" max="1" width="6.140625" style="77" customWidth="1"/>
    <col min="2" max="2" width="43.140625" style="77" customWidth="1"/>
    <col min="3" max="3" width="18" style="77" customWidth="1"/>
    <col min="4" max="4" width="16.5703125" style="77" customWidth="1"/>
    <col min="5" max="5" width="19.28515625" style="77" customWidth="1"/>
    <col min="6" max="6" width="23.42578125" style="77" customWidth="1"/>
    <col min="7" max="7" width="2.140625" style="77" hidden="1" customWidth="1"/>
    <col min="8" max="256" width="9.140625" style="77"/>
    <col min="257" max="257" width="6.140625" style="77" customWidth="1"/>
    <col min="258" max="258" width="43.140625" style="77" customWidth="1"/>
    <col min="259" max="259" width="18" style="77" customWidth="1"/>
    <col min="260" max="260" width="16.5703125" style="77" customWidth="1"/>
    <col min="261" max="261" width="19.28515625" style="77" customWidth="1"/>
    <col min="262" max="262" width="23.42578125" style="77" customWidth="1"/>
    <col min="263" max="263" width="0" style="77" hidden="1" customWidth="1"/>
    <col min="264" max="512" width="9.140625" style="77"/>
    <col min="513" max="513" width="6.140625" style="77" customWidth="1"/>
    <col min="514" max="514" width="43.140625" style="77" customWidth="1"/>
    <col min="515" max="515" width="18" style="77" customWidth="1"/>
    <col min="516" max="516" width="16.5703125" style="77" customWidth="1"/>
    <col min="517" max="517" width="19.28515625" style="77" customWidth="1"/>
    <col min="518" max="518" width="23.42578125" style="77" customWidth="1"/>
    <col min="519" max="519" width="0" style="77" hidden="1" customWidth="1"/>
    <col min="520" max="768" width="9.140625" style="77"/>
    <col min="769" max="769" width="6.140625" style="77" customWidth="1"/>
    <col min="770" max="770" width="43.140625" style="77" customWidth="1"/>
    <col min="771" max="771" width="18" style="77" customWidth="1"/>
    <col min="772" max="772" width="16.5703125" style="77" customWidth="1"/>
    <col min="773" max="773" width="19.28515625" style="77" customWidth="1"/>
    <col min="774" max="774" width="23.42578125" style="77" customWidth="1"/>
    <col min="775" max="775" width="0" style="77" hidden="1" customWidth="1"/>
    <col min="776" max="1024" width="9.140625" style="77"/>
    <col min="1025" max="1025" width="6.140625" style="77" customWidth="1"/>
    <col min="1026" max="1026" width="43.140625" style="77" customWidth="1"/>
    <col min="1027" max="1027" width="18" style="77" customWidth="1"/>
    <col min="1028" max="1028" width="16.5703125" style="77" customWidth="1"/>
    <col min="1029" max="1029" width="19.28515625" style="77" customWidth="1"/>
    <col min="1030" max="1030" width="23.42578125" style="77" customWidth="1"/>
    <col min="1031" max="1031" width="0" style="77" hidden="1" customWidth="1"/>
    <col min="1032" max="1280" width="9.140625" style="77"/>
    <col min="1281" max="1281" width="6.140625" style="77" customWidth="1"/>
    <col min="1282" max="1282" width="43.140625" style="77" customWidth="1"/>
    <col min="1283" max="1283" width="18" style="77" customWidth="1"/>
    <col min="1284" max="1284" width="16.5703125" style="77" customWidth="1"/>
    <col min="1285" max="1285" width="19.28515625" style="77" customWidth="1"/>
    <col min="1286" max="1286" width="23.42578125" style="77" customWidth="1"/>
    <col min="1287" max="1287" width="0" style="77" hidden="1" customWidth="1"/>
    <col min="1288" max="1536" width="9.140625" style="77"/>
    <col min="1537" max="1537" width="6.140625" style="77" customWidth="1"/>
    <col min="1538" max="1538" width="43.140625" style="77" customWidth="1"/>
    <col min="1539" max="1539" width="18" style="77" customWidth="1"/>
    <col min="1540" max="1540" width="16.5703125" style="77" customWidth="1"/>
    <col min="1541" max="1541" width="19.28515625" style="77" customWidth="1"/>
    <col min="1542" max="1542" width="23.42578125" style="77" customWidth="1"/>
    <col min="1543" max="1543" width="0" style="77" hidden="1" customWidth="1"/>
    <col min="1544" max="1792" width="9.140625" style="77"/>
    <col min="1793" max="1793" width="6.140625" style="77" customWidth="1"/>
    <col min="1794" max="1794" width="43.140625" style="77" customWidth="1"/>
    <col min="1795" max="1795" width="18" style="77" customWidth="1"/>
    <col min="1796" max="1796" width="16.5703125" style="77" customWidth="1"/>
    <col min="1797" max="1797" width="19.28515625" style="77" customWidth="1"/>
    <col min="1798" max="1798" width="23.42578125" style="77" customWidth="1"/>
    <col min="1799" max="1799" width="0" style="77" hidden="1" customWidth="1"/>
    <col min="1800" max="2048" width="9.140625" style="77"/>
    <col min="2049" max="2049" width="6.140625" style="77" customWidth="1"/>
    <col min="2050" max="2050" width="43.140625" style="77" customWidth="1"/>
    <col min="2051" max="2051" width="18" style="77" customWidth="1"/>
    <col min="2052" max="2052" width="16.5703125" style="77" customWidth="1"/>
    <col min="2053" max="2053" width="19.28515625" style="77" customWidth="1"/>
    <col min="2054" max="2054" width="23.42578125" style="77" customWidth="1"/>
    <col min="2055" max="2055" width="0" style="77" hidden="1" customWidth="1"/>
    <col min="2056" max="2304" width="9.140625" style="77"/>
    <col min="2305" max="2305" width="6.140625" style="77" customWidth="1"/>
    <col min="2306" max="2306" width="43.140625" style="77" customWidth="1"/>
    <col min="2307" max="2307" width="18" style="77" customWidth="1"/>
    <col min="2308" max="2308" width="16.5703125" style="77" customWidth="1"/>
    <col min="2309" max="2309" width="19.28515625" style="77" customWidth="1"/>
    <col min="2310" max="2310" width="23.42578125" style="77" customWidth="1"/>
    <col min="2311" max="2311" width="0" style="77" hidden="1" customWidth="1"/>
    <col min="2312" max="2560" width="9.140625" style="77"/>
    <col min="2561" max="2561" width="6.140625" style="77" customWidth="1"/>
    <col min="2562" max="2562" width="43.140625" style="77" customWidth="1"/>
    <col min="2563" max="2563" width="18" style="77" customWidth="1"/>
    <col min="2564" max="2564" width="16.5703125" style="77" customWidth="1"/>
    <col min="2565" max="2565" width="19.28515625" style="77" customWidth="1"/>
    <col min="2566" max="2566" width="23.42578125" style="77" customWidth="1"/>
    <col min="2567" max="2567" width="0" style="77" hidden="1" customWidth="1"/>
    <col min="2568" max="2816" width="9.140625" style="77"/>
    <col min="2817" max="2817" width="6.140625" style="77" customWidth="1"/>
    <col min="2818" max="2818" width="43.140625" style="77" customWidth="1"/>
    <col min="2819" max="2819" width="18" style="77" customWidth="1"/>
    <col min="2820" max="2820" width="16.5703125" style="77" customWidth="1"/>
    <col min="2821" max="2821" width="19.28515625" style="77" customWidth="1"/>
    <col min="2822" max="2822" width="23.42578125" style="77" customWidth="1"/>
    <col min="2823" max="2823" width="0" style="77" hidden="1" customWidth="1"/>
    <col min="2824" max="3072" width="9.140625" style="77"/>
    <col min="3073" max="3073" width="6.140625" style="77" customWidth="1"/>
    <col min="3074" max="3074" width="43.140625" style="77" customWidth="1"/>
    <col min="3075" max="3075" width="18" style="77" customWidth="1"/>
    <col min="3076" max="3076" width="16.5703125" style="77" customWidth="1"/>
    <col min="3077" max="3077" width="19.28515625" style="77" customWidth="1"/>
    <col min="3078" max="3078" width="23.42578125" style="77" customWidth="1"/>
    <col min="3079" max="3079" width="0" style="77" hidden="1" customWidth="1"/>
    <col min="3080" max="3328" width="9.140625" style="77"/>
    <col min="3329" max="3329" width="6.140625" style="77" customWidth="1"/>
    <col min="3330" max="3330" width="43.140625" style="77" customWidth="1"/>
    <col min="3331" max="3331" width="18" style="77" customWidth="1"/>
    <col min="3332" max="3332" width="16.5703125" style="77" customWidth="1"/>
    <col min="3333" max="3333" width="19.28515625" style="77" customWidth="1"/>
    <col min="3334" max="3334" width="23.42578125" style="77" customWidth="1"/>
    <col min="3335" max="3335" width="0" style="77" hidden="1" customWidth="1"/>
    <col min="3336" max="3584" width="9.140625" style="77"/>
    <col min="3585" max="3585" width="6.140625" style="77" customWidth="1"/>
    <col min="3586" max="3586" width="43.140625" style="77" customWidth="1"/>
    <col min="3587" max="3587" width="18" style="77" customWidth="1"/>
    <col min="3588" max="3588" width="16.5703125" style="77" customWidth="1"/>
    <col min="3589" max="3589" width="19.28515625" style="77" customWidth="1"/>
    <col min="3590" max="3590" width="23.42578125" style="77" customWidth="1"/>
    <col min="3591" max="3591" width="0" style="77" hidden="1" customWidth="1"/>
    <col min="3592" max="3840" width="9.140625" style="77"/>
    <col min="3841" max="3841" width="6.140625" style="77" customWidth="1"/>
    <col min="3842" max="3842" width="43.140625" style="77" customWidth="1"/>
    <col min="3843" max="3843" width="18" style="77" customWidth="1"/>
    <col min="3844" max="3844" width="16.5703125" style="77" customWidth="1"/>
    <col min="3845" max="3845" width="19.28515625" style="77" customWidth="1"/>
    <col min="3846" max="3846" width="23.42578125" style="77" customWidth="1"/>
    <col min="3847" max="3847" width="0" style="77" hidden="1" customWidth="1"/>
    <col min="3848" max="4096" width="9.140625" style="77"/>
    <col min="4097" max="4097" width="6.140625" style="77" customWidth="1"/>
    <col min="4098" max="4098" width="43.140625" style="77" customWidth="1"/>
    <col min="4099" max="4099" width="18" style="77" customWidth="1"/>
    <col min="4100" max="4100" width="16.5703125" style="77" customWidth="1"/>
    <col min="4101" max="4101" width="19.28515625" style="77" customWidth="1"/>
    <col min="4102" max="4102" width="23.42578125" style="77" customWidth="1"/>
    <col min="4103" max="4103" width="0" style="77" hidden="1" customWidth="1"/>
    <col min="4104" max="4352" width="9.140625" style="77"/>
    <col min="4353" max="4353" width="6.140625" style="77" customWidth="1"/>
    <col min="4354" max="4354" width="43.140625" style="77" customWidth="1"/>
    <col min="4355" max="4355" width="18" style="77" customWidth="1"/>
    <col min="4356" max="4356" width="16.5703125" style="77" customWidth="1"/>
    <col min="4357" max="4357" width="19.28515625" style="77" customWidth="1"/>
    <col min="4358" max="4358" width="23.42578125" style="77" customWidth="1"/>
    <col min="4359" max="4359" width="0" style="77" hidden="1" customWidth="1"/>
    <col min="4360" max="4608" width="9.140625" style="77"/>
    <col min="4609" max="4609" width="6.140625" style="77" customWidth="1"/>
    <col min="4610" max="4610" width="43.140625" style="77" customWidth="1"/>
    <col min="4611" max="4611" width="18" style="77" customWidth="1"/>
    <col min="4612" max="4612" width="16.5703125" style="77" customWidth="1"/>
    <col min="4613" max="4613" width="19.28515625" style="77" customWidth="1"/>
    <col min="4614" max="4614" width="23.42578125" style="77" customWidth="1"/>
    <col min="4615" max="4615" width="0" style="77" hidden="1" customWidth="1"/>
    <col min="4616" max="4864" width="9.140625" style="77"/>
    <col min="4865" max="4865" width="6.140625" style="77" customWidth="1"/>
    <col min="4866" max="4866" width="43.140625" style="77" customWidth="1"/>
    <col min="4867" max="4867" width="18" style="77" customWidth="1"/>
    <col min="4868" max="4868" width="16.5703125" style="77" customWidth="1"/>
    <col min="4869" max="4869" width="19.28515625" style="77" customWidth="1"/>
    <col min="4870" max="4870" width="23.42578125" style="77" customWidth="1"/>
    <col min="4871" max="4871" width="0" style="77" hidden="1" customWidth="1"/>
    <col min="4872" max="5120" width="9.140625" style="77"/>
    <col min="5121" max="5121" width="6.140625" style="77" customWidth="1"/>
    <col min="5122" max="5122" width="43.140625" style="77" customWidth="1"/>
    <col min="5123" max="5123" width="18" style="77" customWidth="1"/>
    <col min="5124" max="5124" width="16.5703125" style="77" customWidth="1"/>
    <col min="5125" max="5125" width="19.28515625" style="77" customWidth="1"/>
    <col min="5126" max="5126" width="23.42578125" style="77" customWidth="1"/>
    <col min="5127" max="5127" width="0" style="77" hidden="1" customWidth="1"/>
    <col min="5128" max="5376" width="9.140625" style="77"/>
    <col min="5377" max="5377" width="6.140625" style="77" customWidth="1"/>
    <col min="5378" max="5378" width="43.140625" style="77" customWidth="1"/>
    <col min="5379" max="5379" width="18" style="77" customWidth="1"/>
    <col min="5380" max="5380" width="16.5703125" style="77" customWidth="1"/>
    <col min="5381" max="5381" width="19.28515625" style="77" customWidth="1"/>
    <col min="5382" max="5382" width="23.42578125" style="77" customWidth="1"/>
    <col min="5383" max="5383" width="0" style="77" hidden="1" customWidth="1"/>
    <col min="5384" max="5632" width="9.140625" style="77"/>
    <col min="5633" max="5633" width="6.140625" style="77" customWidth="1"/>
    <col min="5634" max="5634" width="43.140625" style="77" customWidth="1"/>
    <col min="5635" max="5635" width="18" style="77" customWidth="1"/>
    <col min="5636" max="5636" width="16.5703125" style="77" customWidth="1"/>
    <col min="5637" max="5637" width="19.28515625" style="77" customWidth="1"/>
    <col min="5638" max="5638" width="23.42578125" style="77" customWidth="1"/>
    <col min="5639" max="5639" width="0" style="77" hidden="1" customWidth="1"/>
    <col min="5640" max="5888" width="9.140625" style="77"/>
    <col min="5889" max="5889" width="6.140625" style="77" customWidth="1"/>
    <col min="5890" max="5890" width="43.140625" style="77" customWidth="1"/>
    <col min="5891" max="5891" width="18" style="77" customWidth="1"/>
    <col min="5892" max="5892" width="16.5703125" style="77" customWidth="1"/>
    <col min="5893" max="5893" width="19.28515625" style="77" customWidth="1"/>
    <col min="5894" max="5894" width="23.42578125" style="77" customWidth="1"/>
    <col min="5895" max="5895" width="0" style="77" hidden="1" customWidth="1"/>
    <col min="5896" max="6144" width="9.140625" style="77"/>
    <col min="6145" max="6145" width="6.140625" style="77" customWidth="1"/>
    <col min="6146" max="6146" width="43.140625" style="77" customWidth="1"/>
    <col min="6147" max="6147" width="18" style="77" customWidth="1"/>
    <col min="6148" max="6148" width="16.5703125" style="77" customWidth="1"/>
    <col min="6149" max="6149" width="19.28515625" style="77" customWidth="1"/>
    <col min="6150" max="6150" width="23.42578125" style="77" customWidth="1"/>
    <col min="6151" max="6151" width="0" style="77" hidden="1" customWidth="1"/>
    <col min="6152" max="6400" width="9.140625" style="77"/>
    <col min="6401" max="6401" width="6.140625" style="77" customWidth="1"/>
    <col min="6402" max="6402" width="43.140625" style="77" customWidth="1"/>
    <col min="6403" max="6403" width="18" style="77" customWidth="1"/>
    <col min="6404" max="6404" width="16.5703125" style="77" customWidth="1"/>
    <col min="6405" max="6405" width="19.28515625" style="77" customWidth="1"/>
    <col min="6406" max="6406" width="23.42578125" style="77" customWidth="1"/>
    <col min="6407" max="6407" width="0" style="77" hidden="1" customWidth="1"/>
    <col min="6408" max="6656" width="9.140625" style="77"/>
    <col min="6657" max="6657" width="6.140625" style="77" customWidth="1"/>
    <col min="6658" max="6658" width="43.140625" style="77" customWidth="1"/>
    <col min="6659" max="6659" width="18" style="77" customWidth="1"/>
    <col min="6660" max="6660" width="16.5703125" style="77" customWidth="1"/>
    <col min="6661" max="6661" width="19.28515625" style="77" customWidth="1"/>
    <col min="6662" max="6662" width="23.42578125" style="77" customWidth="1"/>
    <col min="6663" max="6663" width="0" style="77" hidden="1" customWidth="1"/>
    <col min="6664" max="6912" width="9.140625" style="77"/>
    <col min="6913" max="6913" width="6.140625" style="77" customWidth="1"/>
    <col min="6914" max="6914" width="43.140625" style="77" customWidth="1"/>
    <col min="6915" max="6915" width="18" style="77" customWidth="1"/>
    <col min="6916" max="6916" width="16.5703125" style="77" customWidth="1"/>
    <col min="6917" max="6917" width="19.28515625" style="77" customWidth="1"/>
    <col min="6918" max="6918" width="23.42578125" style="77" customWidth="1"/>
    <col min="6919" max="6919" width="0" style="77" hidden="1" customWidth="1"/>
    <col min="6920" max="7168" width="9.140625" style="77"/>
    <col min="7169" max="7169" width="6.140625" style="77" customWidth="1"/>
    <col min="7170" max="7170" width="43.140625" style="77" customWidth="1"/>
    <col min="7171" max="7171" width="18" style="77" customWidth="1"/>
    <col min="7172" max="7172" width="16.5703125" style="77" customWidth="1"/>
    <col min="7173" max="7173" width="19.28515625" style="77" customWidth="1"/>
    <col min="7174" max="7174" width="23.42578125" style="77" customWidth="1"/>
    <col min="7175" max="7175" width="0" style="77" hidden="1" customWidth="1"/>
    <col min="7176" max="7424" width="9.140625" style="77"/>
    <col min="7425" max="7425" width="6.140625" style="77" customWidth="1"/>
    <col min="7426" max="7426" width="43.140625" style="77" customWidth="1"/>
    <col min="7427" max="7427" width="18" style="77" customWidth="1"/>
    <col min="7428" max="7428" width="16.5703125" style="77" customWidth="1"/>
    <col min="7429" max="7429" width="19.28515625" style="77" customWidth="1"/>
    <col min="7430" max="7430" width="23.42578125" style="77" customWidth="1"/>
    <col min="7431" max="7431" width="0" style="77" hidden="1" customWidth="1"/>
    <col min="7432" max="7680" width="9.140625" style="77"/>
    <col min="7681" max="7681" width="6.140625" style="77" customWidth="1"/>
    <col min="7682" max="7682" width="43.140625" style="77" customWidth="1"/>
    <col min="7683" max="7683" width="18" style="77" customWidth="1"/>
    <col min="7684" max="7684" width="16.5703125" style="77" customWidth="1"/>
    <col min="7685" max="7685" width="19.28515625" style="77" customWidth="1"/>
    <col min="7686" max="7686" width="23.42578125" style="77" customWidth="1"/>
    <col min="7687" max="7687" width="0" style="77" hidden="1" customWidth="1"/>
    <col min="7688" max="7936" width="9.140625" style="77"/>
    <col min="7937" max="7937" width="6.140625" style="77" customWidth="1"/>
    <col min="7938" max="7938" width="43.140625" style="77" customWidth="1"/>
    <col min="7939" max="7939" width="18" style="77" customWidth="1"/>
    <col min="7940" max="7940" width="16.5703125" style="77" customWidth="1"/>
    <col min="7941" max="7941" width="19.28515625" style="77" customWidth="1"/>
    <col min="7942" max="7942" width="23.42578125" style="77" customWidth="1"/>
    <col min="7943" max="7943" width="0" style="77" hidden="1" customWidth="1"/>
    <col min="7944" max="8192" width="9.140625" style="77"/>
    <col min="8193" max="8193" width="6.140625" style="77" customWidth="1"/>
    <col min="8194" max="8194" width="43.140625" style="77" customWidth="1"/>
    <col min="8195" max="8195" width="18" style="77" customWidth="1"/>
    <col min="8196" max="8196" width="16.5703125" style="77" customWidth="1"/>
    <col min="8197" max="8197" width="19.28515625" style="77" customWidth="1"/>
    <col min="8198" max="8198" width="23.42578125" style="77" customWidth="1"/>
    <col min="8199" max="8199" width="0" style="77" hidden="1" customWidth="1"/>
    <col min="8200" max="8448" width="9.140625" style="77"/>
    <col min="8449" max="8449" width="6.140625" style="77" customWidth="1"/>
    <col min="8450" max="8450" width="43.140625" style="77" customWidth="1"/>
    <col min="8451" max="8451" width="18" style="77" customWidth="1"/>
    <col min="8452" max="8452" width="16.5703125" style="77" customWidth="1"/>
    <col min="8453" max="8453" width="19.28515625" style="77" customWidth="1"/>
    <col min="8454" max="8454" width="23.42578125" style="77" customWidth="1"/>
    <col min="8455" max="8455" width="0" style="77" hidden="1" customWidth="1"/>
    <col min="8456" max="8704" width="9.140625" style="77"/>
    <col min="8705" max="8705" width="6.140625" style="77" customWidth="1"/>
    <col min="8706" max="8706" width="43.140625" style="77" customWidth="1"/>
    <col min="8707" max="8707" width="18" style="77" customWidth="1"/>
    <col min="8708" max="8708" width="16.5703125" style="77" customWidth="1"/>
    <col min="8709" max="8709" width="19.28515625" style="77" customWidth="1"/>
    <col min="8710" max="8710" width="23.42578125" style="77" customWidth="1"/>
    <col min="8711" max="8711" width="0" style="77" hidden="1" customWidth="1"/>
    <col min="8712" max="8960" width="9.140625" style="77"/>
    <col min="8961" max="8961" width="6.140625" style="77" customWidth="1"/>
    <col min="8962" max="8962" width="43.140625" style="77" customWidth="1"/>
    <col min="8963" max="8963" width="18" style="77" customWidth="1"/>
    <col min="8964" max="8964" width="16.5703125" style="77" customWidth="1"/>
    <col min="8965" max="8965" width="19.28515625" style="77" customWidth="1"/>
    <col min="8966" max="8966" width="23.42578125" style="77" customWidth="1"/>
    <col min="8967" max="8967" width="0" style="77" hidden="1" customWidth="1"/>
    <col min="8968" max="9216" width="9.140625" style="77"/>
    <col min="9217" max="9217" width="6.140625" style="77" customWidth="1"/>
    <col min="9218" max="9218" width="43.140625" style="77" customWidth="1"/>
    <col min="9219" max="9219" width="18" style="77" customWidth="1"/>
    <col min="9220" max="9220" width="16.5703125" style="77" customWidth="1"/>
    <col min="9221" max="9221" width="19.28515625" style="77" customWidth="1"/>
    <col min="9222" max="9222" width="23.42578125" style="77" customWidth="1"/>
    <col min="9223" max="9223" width="0" style="77" hidden="1" customWidth="1"/>
    <col min="9224" max="9472" width="9.140625" style="77"/>
    <col min="9473" max="9473" width="6.140625" style="77" customWidth="1"/>
    <col min="9474" max="9474" width="43.140625" style="77" customWidth="1"/>
    <col min="9475" max="9475" width="18" style="77" customWidth="1"/>
    <col min="9476" max="9476" width="16.5703125" style="77" customWidth="1"/>
    <col min="9477" max="9477" width="19.28515625" style="77" customWidth="1"/>
    <col min="9478" max="9478" width="23.42578125" style="77" customWidth="1"/>
    <col min="9479" max="9479" width="0" style="77" hidden="1" customWidth="1"/>
    <col min="9480" max="9728" width="9.140625" style="77"/>
    <col min="9729" max="9729" width="6.140625" style="77" customWidth="1"/>
    <col min="9730" max="9730" width="43.140625" style="77" customWidth="1"/>
    <col min="9731" max="9731" width="18" style="77" customWidth="1"/>
    <col min="9732" max="9732" width="16.5703125" style="77" customWidth="1"/>
    <col min="9733" max="9733" width="19.28515625" style="77" customWidth="1"/>
    <col min="9734" max="9734" width="23.42578125" style="77" customWidth="1"/>
    <col min="9735" max="9735" width="0" style="77" hidden="1" customWidth="1"/>
    <col min="9736" max="9984" width="9.140625" style="77"/>
    <col min="9985" max="9985" width="6.140625" style="77" customWidth="1"/>
    <col min="9986" max="9986" width="43.140625" style="77" customWidth="1"/>
    <col min="9987" max="9987" width="18" style="77" customWidth="1"/>
    <col min="9988" max="9988" width="16.5703125" style="77" customWidth="1"/>
    <col min="9989" max="9989" width="19.28515625" style="77" customWidth="1"/>
    <col min="9990" max="9990" width="23.42578125" style="77" customWidth="1"/>
    <col min="9991" max="9991" width="0" style="77" hidden="1" customWidth="1"/>
    <col min="9992" max="10240" width="9.140625" style="77"/>
    <col min="10241" max="10241" width="6.140625" style="77" customWidth="1"/>
    <col min="10242" max="10242" width="43.140625" style="77" customWidth="1"/>
    <col min="10243" max="10243" width="18" style="77" customWidth="1"/>
    <col min="10244" max="10244" width="16.5703125" style="77" customWidth="1"/>
    <col min="10245" max="10245" width="19.28515625" style="77" customWidth="1"/>
    <col min="10246" max="10246" width="23.42578125" style="77" customWidth="1"/>
    <col min="10247" max="10247" width="0" style="77" hidden="1" customWidth="1"/>
    <col min="10248" max="10496" width="9.140625" style="77"/>
    <col min="10497" max="10497" width="6.140625" style="77" customWidth="1"/>
    <col min="10498" max="10498" width="43.140625" style="77" customWidth="1"/>
    <col min="10499" max="10499" width="18" style="77" customWidth="1"/>
    <col min="10500" max="10500" width="16.5703125" style="77" customWidth="1"/>
    <col min="10501" max="10501" width="19.28515625" style="77" customWidth="1"/>
    <col min="10502" max="10502" width="23.42578125" style="77" customWidth="1"/>
    <col min="10503" max="10503" width="0" style="77" hidden="1" customWidth="1"/>
    <col min="10504" max="10752" width="9.140625" style="77"/>
    <col min="10753" max="10753" width="6.140625" style="77" customWidth="1"/>
    <col min="10754" max="10754" width="43.140625" style="77" customWidth="1"/>
    <col min="10755" max="10755" width="18" style="77" customWidth="1"/>
    <col min="10756" max="10756" width="16.5703125" style="77" customWidth="1"/>
    <col min="10757" max="10757" width="19.28515625" style="77" customWidth="1"/>
    <col min="10758" max="10758" width="23.42578125" style="77" customWidth="1"/>
    <col min="10759" max="10759" width="0" style="77" hidden="1" customWidth="1"/>
    <col min="10760" max="11008" width="9.140625" style="77"/>
    <col min="11009" max="11009" width="6.140625" style="77" customWidth="1"/>
    <col min="11010" max="11010" width="43.140625" style="77" customWidth="1"/>
    <col min="11011" max="11011" width="18" style="77" customWidth="1"/>
    <col min="11012" max="11012" width="16.5703125" style="77" customWidth="1"/>
    <col min="11013" max="11013" width="19.28515625" style="77" customWidth="1"/>
    <col min="11014" max="11014" width="23.42578125" style="77" customWidth="1"/>
    <col min="11015" max="11015" width="0" style="77" hidden="1" customWidth="1"/>
    <col min="11016" max="11264" width="9.140625" style="77"/>
    <col min="11265" max="11265" width="6.140625" style="77" customWidth="1"/>
    <col min="11266" max="11266" width="43.140625" style="77" customWidth="1"/>
    <col min="11267" max="11267" width="18" style="77" customWidth="1"/>
    <col min="11268" max="11268" width="16.5703125" style="77" customWidth="1"/>
    <col min="11269" max="11269" width="19.28515625" style="77" customWidth="1"/>
    <col min="11270" max="11270" width="23.42578125" style="77" customWidth="1"/>
    <col min="11271" max="11271" width="0" style="77" hidden="1" customWidth="1"/>
    <col min="11272" max="11520" width="9.140625" style="77"/>
    <col min="11521" max="11521" width="6.140625" style="77" customWidth="1"/>
    <col min="11522" max="11522" width="43.140625" style="77" customWidth="1"/>
    <col min="11523" max="11523" width="18" style="77" customWidth="1"/>
    <col min="11524" max="11524" width="16.5703125" style="77" customWidth="1"/>
    <col min="11525" max="11525" width="19.28515625" style="77" customWidth="1"/>
    <col min="11526" max="11526" width="23.42578125" style="77" customWidth="1"/>
    <col min="11527" max="11527" width="0" style="77" hidden="1" customWidth="1"/>
    <col min="11528" max="11776" width="9.140625" style="77"/>
    <col min="11777" max="11777" width="6.140625" style="77" customWidth="1"/>
    <col min="11778" max="11778" width="43.140625" style="77" customWidth="1"/>
    <col min="11779" max="11779" width="18" style="77" customWidth="1"/>
    <col min="11780" max="11780" width="16.5703125" style="77" customWidth="1"/>
    <col min="11781" max="11781" width="19.28515625" style="77" customWidth="1"/>
    <col min="11782" max="11782" width="23.42578125" style="77" customWidth="1"/>
    <col min="11783" max="11783" width="0" style="77" hidden="1" customWidth="1"/>
    <col min="11784" max="12032" width="9.140625" style="77"/>
    <col min="12033" max="12033" width="6.140625" style="77" customWidth="1"/>
    <col min="12034" max="12034" width="43.140625" style="77" customWidth="1"/>
    <col min="12035" max="12035" width="18" style="77" customWidth="1"/>
    <col min="12036" max="12036" width="16.5703125" style="77" customWidth="1"/>
    <col min="12037" max="12037" width="19.28515625" style="77" customWidth="1"/>
    <col min="12038" max="12038" width="23.42578125" style="77" customWidth="1"/>
    <col min="12039" max="12039" width="0" style="77" hidden="1" customWidth="1"/>
    <col min="12040" max="12288" width="9.140625" style="77"/>
    <col min="12289" max="12289" width="6.140625" style="77" customWidth="1"/>
    <col min="12290" max="12290" width="43.140625" style="77" customWidth="1"/>
    <col min="12291" max="12291" width="18" style="77" customWidth="1"/>
    <col min="12292" max="12292" width="16.5703125" style="77" customWidth="1"/>
    <col min="12293" max="12293" width="19.28515625" style="77" customWidth="1"/>
    <col min="12294" max="12294" width="23.42578125" style="77" customWidth="1"/>
    <col min="12295" max="12295" width="0" style="77" hidden="1" customWidth="1"/>
    <col min="12296" max="12544" width="9.140625" style="77"/>
    <col min="12545" max="12545" width="6.140625" style="77" customWidth="1"/>
    <col min="12546" max="12546" width="43.140625" style="77" customWidth="1"/>
    <col min="12547" max="12547" width="18" style="77" customWidth="1"/>
    <col min="12548" max="12548" width="16.5703125" style="77" customWidth="1"/>
    <col min="12549" max="12549" width="19.28515625" style="77" customWidth="1"/>
    <col min="12550" max="12550" width="23.42578125" style="77" customWidth="1"/>
    <col min="12551" max="12551" width="0" style="77" hidden="1" customWidth="1"/>
    <col min="12552" max="12800" width="9.140625" style="77"/>
    <col min="12801" max="12801" width="6.140625" style="77" customWidth="1"/>
    <col min="12802" max="12802" width="43.140625" style="77" customWidth="1"/>
    <col min="12803" max="12803" width="18" style="77" customWidth="1"/>
    <col min="12804" max="12804" width="16.5703125" style="77" customWidth="1"/>
    <col min="12805" max="12805" width="19.28515625" style="77" customWidth="1"/>
    <col min="12806" max="12806" width="23.42578125" style="77" customWidth="1"/>
    <col min="12807" max="12807" width="0" style="77" hidden="1" customWidth="1"/>
    <col min="12808" max="13056" width="9.140625" style="77"/>
    <col min="13057" max="13057" width="6.140625" style="77" customWidth="1"/>
    <col min="13058" max="13058" width="43.140625" style="77" customWidth="1"/>
    <col min="13059" max="13059" width="18" style="77" customWidth="1"/>
    <col min="13060" max="13060" width="16.5703125" style="77" customWidth="1"/>
    <col min="13061" max="13061" width="19.28515625" style="77" customWidth="1"/>
    <col min="13062" max="13062" width="23.42578125" style="77" customWidth="1"/>
    <col min="13063" max="13063" width="0" style="77" hidden="1" customWidth="1"/>
    <col min="13064" max="13312" width="9.140625" style="77"/>
    <col min="13313" max="13313" width="6.140625" style="77" customWidth="1"/>
    <col min="13314" max="13314" width="43.140625" style="77" customWidth="1"/>
    <col min="13315" max="13315" width="18" style="77" customWidth="1"/>
    <col min="13316" max="13316" width="16.5703125" style="77" customWidth="1"/>
    <col min="13317" max="13317" width="19.28515625" style="77" customWidth="1"/>
    <col min="13318" max="13318" width="23.42578125" style="77" customWidth="1"/>
    <col min="13319" max="13319" width="0" style="77" hidden="1" customWidth="1"/>
    <col min="13320" max="13568" width="9.140625" style="77"/>
    <col min="13569" max="13569" width="6.140625" style="77" customWidth="1"/>
    <col min="13570" max="13570" width="43.140625" style="77" customWidth="1"/>
    <col min="13571" max="13571" width="18" style="77" customWidth="1"/>
    <col min="13572" max="13572" width="16.5703125" style="77" customWidth="1"/>
    <col min="13573" max="13573" width="19.28515625" style="77" customWidth="1"/>
    <col min="13574" max="13574" width="23.42578125" style="77" customWidth="1"/>
    <col min="13575" max="13575" width="0" style="77" hidden="1" customWidth="1"/>
    <col min="13576" max="13824" width="9.140625" style="77"/>
    <col min="13825" max="13825" width="6.140625" style="77" customWidth="1"/>
    <col min="13826" max="13826" width="43.140625" style="77" customWidth="1"/>
    <col min="13827" max="13827" width="18" style="77" customWidth="1"/>
    <col min="13828" max="13828" width="16.5703125" style="77" customWidth="1"/>
    <col min="13829" max="13829" width="19.28515625" style="77" customWidth="1"/>
    <col min="13830" max="13830" width="23.42578125" style="77" customWidth="1"/>
    <col min="13831" max="13831" width="0" style="77" hidden="1" customWidth="1"/>
    <col min="13832" max="14080" width="9.140625" style="77"/>
    <col min="14081" max="14081" width="6.140625" style="77" customWidth="1"/>
    <col min="14082" max="14082" width="43.140625" style="77" customWidth="1"/>
    <col min="14083" max="14083" width="18" style="77" customWidth="1"/>
    <col min="14084" max="14084" width="16.5703125" style="77" customWidth="1"/>
    <col min="14085" max="14085" width="19.28515625" style="77" customWidth="1"/>
    <col min="14086" max="14086" width="23.42578125" style="77" customWidth="1"/>
    <col min="14087" max="14087" width="0" style="77" hidden="1" customWidth="1"/>
    <col min="14088" max="14336" width="9.140625" style="77"/>
    <col min="14337" max="14337" width="6.140625" style="77" customWidth="1"/>
    <col min="14338" max="14338" width="43.140625" style="77" customWidth="1"/>
    <col min="14339" max="14339" width="18" style="77" customWidth="1"/>
    <col min="14340" max="14340" width="16.5703125" style="77" customWidth="1"/>
    <col min="14341" max="14341" width="19.28515625" style="77" customWidth="1"/>
    <col min="14342" max="14342" width="23.42578125" style="77" customWidth="1"/>
    <col min="14343" max="14343" width="0" style="77" hidden="1" customWidth="1"/>
    <col min="14344" max="14592" width="9.140625" style="77"/>
    <col min="14593" max="14593" width="6.140625" style="77" customWidth="1"/>
    <col min="14594" max="14594" width="43.140625" style="77" customWidth="1"/>
    <col min="14595" max="14595" width="18" style="77" customWidth="1"/>
    <col min="14596" max="14596" width="16.5703125" style="77" customWidth="1"/>
    <col min="14597" max="14597" width="19.28515625" style="77" customWidth="1"/>
    <col min="14598" max="14598" width="23.42578125" style="77" customWidth="1"/>
    <col min="14599" max="14599" width="0" style="77" hidden="1" customWidth="1"/>
    <col min="14600" max="14848" width="9.140625" style="77"/>
    <col min="14849" max="14849" width="6.140625" style="77" customWidth="1"/>
    <col min="14850" max="14850" width="43.140625" style="77" customWidth="1"/>
    <col min="14851" max="14851" width="18" style="77" customWidth="1"/>
    <col min="14852" max="14852" width="16.5703125" style="77" customWidth="1"/>
    <col min="14853" max="14853" width="19.28515625" style="77" customWidth="1"/>
    <col min="14854" max="14854" width="23.42578125" style="77" customWidth="1"/>
    <col min="14855" max="14855" width="0" style="77" hidden="1" customWidth="1"/>
    <col min="14856" max="15104" width="9.140625" style="77"/>
    <col min="15105" max="15105" width="6.140625" style="77" customWidth="1"/>
    <col min="15106" max="15106" width="43.140625" style="77" customWidth="1"/>
    <col min="15107" max="15107" width="18" style="77" customWidth="1"/>
    <col min="15108" max="15108" width="16.5703125" style="77" customWidth="1"/>
    <col min="15109" max="15109" width="19.28515625" style="77" customWidth="1"/>
    <col min="15110" max="15110" width="23.42578125" style="77" customWidth="1"/>
    <col min="15111" max="15111" width="0" style="77" hidden="1" customWidth="1"/>
    <col min="15112" max="15360" width="9.140625" style="77"/>
    <col min="15361" max="15361" width="6.140625" style="77" customWidth="1"/>
    <col min="15362" max="15362" width="43.140625" style="77" customWidth="1"/>
    <col min="15363" max="15363" width="18" style="77" customWidth="1"/>
    <col min="15364" max="15364" width="16.5703125" style="77" customWidth="1"/>
    <col min="15365" max="15365" width="19.28515625" style="77" customWidth="1"/>
    <col min="15366" max="15366" width="23.42578125" style="77" customWidth="1"/>
    <col min="15367" max="15367" width="0" style="77" hidden="1" customWidth="1"/>
    <col min="15368" max="15616" width="9.140625" style="77"/>
    <col min="15617" max="15617" width="6.140625" style="77" customWidth="1"/>
    <col min="15618" max="15618" width="43.140625" style="77" customWidth="1"/>
    <col min="15619" max="15619" width="18" style="77" customWidth="1"/>
    <col min="15620" max="15620" width="16.5703125" style="77" customWidth="1"/>
    <col min="15621" max="15621" width="19.28515625" style="77" customWidth="1"/>
    <col min="15622" max="15622" width="23.42578125" style="77" customWidth="1"/>
    <col min="15623" max="15623" width="0" style="77" hidden="1" customWidth="1"/>
    <col min="15624" max="15872" width="9.140625" style="77"/>
    <col min="15873" max="15873" width="6.140625" style="77" customWidth="1"/>
    <col min="15874" max="15874" width="43.140625" style="77" customWidth="1"/>
    <col min="15875" max="15875" width="18" style="77" customWidth="1"/>
    <col min="15876" max="15876" width="16.5703125" style="77" customWidth="1"/>
    <col min="15877" max="15877" width="19.28515625" style="77" customWidth="1"/>
    <col min="15878" max="15878" width="23.42578125" style="77" customWidth="1"/>
    <col min="15879" max="15879" width="0" style="77" hidden="1" customWidth="1"/>
    <col min="15880" max="16128" width="9.140625" style="77"/>
    <col min="16129" max="16129" width="6.140625" style="77" customWidth="1"/>
    <col min="16130" max="16130" width="43.140625" style="77" customWidth="1"/>
    <col min="16131" max="16131" width="18" style="77" customWidth="1"/>
    <col min="16132" max="16132" width="16.5703125" style="77" customWidth="1"/>
    <col min="16133" max="16133" width="19.28515625" style="77" customWidth="1"/>
    <col min="16134" max="16134" width="23.42578125" style="77" customWidth="1"/>
    <col min="16135" max="16135" width="0" style="77" hidden="1" customWidth="1"/>
    <col min="16136" max="16384" width="9.140625" style="77"/>
  </cols>
  <sheetData>
    <row r="1" spans="1:14" ht="28.5" customHeight="1" x14ac:dyDescent="0.3">
      <c r="A1" s="76"/>
      <c r="B1" s="76"/>
      <c r="C1" s="76"/>
      <c r="D1" s="10" t="s">
        <v>73</v>
      </c>
      <c r="E1" s="10"/>
      <c r="F1" s="10"/>
      <c r="G1" s="76"/>
      <c r="H1" s="76"/>
      <c r="I1" s="76"/>
      <c r="J1" s="76"/>
      <c r="K1" s="76"/>
      <c r="L1" s="76"/>
    </row>
    <row r="2" spans="1:14" ht="20.25" x14ac:dyDescent="0.3">
      <c r="A2" s="78"/>
      <c r="B2" s="78"/>
      <c r="C2" s="78"/>
      <c r="D2" s="79" t="s">
        <v>74</v>
      </c>
      <c r="E2" s="10"/>
      <c r="F2" s="10"/>
      <c r="G2" s="80"/>
      <c r="H2" s="80"/>
      <c r="I2" s="80"/>
      <c r="J2" s="80"/>
      <c r="K2" s="80"/>
      <c r="L2" s="80"/>
      <c r="M2" s="80"/>
      <c r="N2" s="80"/>
    </row>
    <row r="3" spans="1:14" ht="20.25" x14ac:dyDescent="0.3">
      <c r="A3" s="78"/>
      <c r="B3" s="76"/>
      <c r="C3" s="76"/>
      <c r="D3" s="10" t="s">
        <v>2</v>
      </c>
      <c r="E3" s="10"/>
      <c r="F3" s="10"/>
      <c r="G3" s="80"/>
      <c r="H3" s="80"/>
      <c r="I3" s="80"/>
      <c r="J3" s="80"/>
      <c r="K3" s="80"/>
      <c r="L3" s="80"/>
      <c r="M3" s="80"/>
      <c r="N3" s="80"/>
    </row>
    <row r="4" spans="1:14" ht="20.25" x14ac:dyDescent="0.3">
      <c r="A4" s="78"/>
      <c r="B4" s="76"/>
      <c r="C4" s="76"/>
      <c r="D4" s="81" t="s">
        <v>75</v>
      </c>
      <c r="E4" s="10"/>
      <c r="F4" s="10"/>
      <c r="G4" s="80"/>
      <c r="H4" s="80"/>
      <c r="I4" s="80"/>
      <c r="J4" s="80"/>
      <c r="K4" s="80"/>
      <c r="L4" s="80"/>
      <c r="M4" s="80"/>
      <c r="N4" s="80"/>
    </row>
    <row r="5" spans="1:14" ht="21" customHeight="1" x14ac:dyDescent="0.3">
      <c r="A5" s="78"/>
      <c r="B5" s="82"/>
      <c r="C5" s="82"/>
      <c r="D5" s="79" t="s">
        <v>76</v>
      </c>
      <c r="E5" s="79"/>
      <c r="F5" s="79"/>
      <c r="G5" s="80"/>
      <c r="H5" s="80"/>
      <c r="I5" s="80"/>
      <c r="J5" s="80"/>
      <c r="K5" s="80"/>
      <c r="L5" s="80"/>
      <c r="M5" s="80"/>
      <c r="N5" s="80"/>
    </row>
    <row r="6" spans="1:14" ht="21" customHeight="1" x14ac:dyDescent="0.3">
      <c r="A6" s="78"/>
      <c r="B6" s="82"/>
      <c r="C6" s="82"/>
      <c r="D6" s="79" t="s">
        <v>77</v>
      </c>
      <c r="E6" s="79"/>
      <c r="F6" s="79"/>
      <c r="G6" s="80"/>
      <c r="H6" s="80"/>
      <c r="I6" s="80"/>
      <c r="J6" s="80"/>
      <c r="K6" s="80"/>
      <c r="L6" s="80"/>
      <c r="M6" s="80"/>
      <c r="N6" s="80"/>
    </row>
    <row r="7" spans="1:14" ht="20.25" x14ac:dyDescent="0.3">
      <c r="A7" s="78"/>
      <c r="B7" s="76"/>
      <c r="C7" s="82"/>
      <c r="D7" s="79"/>
      <c r="E7" s="79"/>
      <c r="F7" s="79"/>
      <c r="G7" s="80"/>
      <c r="H7" s="80"/>
      <c r="I7" s="80"/>
      <c r="J7" s="80"/>
      <c r="K7" s="80"/>
      <c r="L7" s="80"/>
      <c r="M7" s="80"/>
      <c r="N7" s="80"/>
    </row>
    <row r="8" spans="1:14" ht="20.25" x14ac:dyDescent="0.3">
      <c r="A8" s="83"/>
      <c r="B8" s="83"/>
      <c r="C8" s="83"/>
      <c r="D8" s="84" t="s">
        <v>78</v>
      </c>
      <c r="E8" s="84"/>
      <c r="F8" s="84"/>
      <c r="G8" s="80"/>
      <c r="H8" s="80"/>
      <c r="I8" s="80"/>
      <c r="J8" s="80"/>
      <c r="K8" s="80"/>
      <c r="L8" s="80"/>
      <c r="M8" s="80"/>
      <c r="N8" s="80"/>
    </row>
    <row r="9" spans="1:14" ht="20.25" x14ac:dyDescent="0.3">
      <c r="A9" s="78"/>
      <c r="B9" s="76"/>
      <c r="C9" s="76"/>
      <c r="D9" s="85" t="s">
        <v>79</v>
      </c>
      <c r="E9" s="85"/>
      <c r="F9" s="85"/>
      <c r="G9" s="86"/>
      <c r="H9" s="86"/>
      <c r="I9" s="86"/>
      <c r="J9" s="86"/>
      <c r="K9" s="86"/>
      <c r="L9" s="86"/>
    </row>
    <row r="10" spans="1:14" ht="39.75" customHeight="1" x14ac:dyDescent="0.3">
      <c r="A10" s="78"/>
      <c r="B10" s="76"/>
      <c r="C10" s="76"/>
      <c r="D10" s="87" t="s">
        <v>80</v>
      </c>
      <c r="E10" s="87"/>
      <c r="F10" s="87"/>
      <c r="G10" s="86"/>
      <c r="H10" s="86"/>
      <c r="I10" s="86"/>
      <c r="J10" s="86"/>
      <c r="K10" s="86"/>
      <c r="L10" s="86"/>
    </row>
    <row r="11" spans="1:14" ht="20.25" customHeight="1" x14ac:dyDescent="0.3">
      <c r="A11" s="78"/>
      <c r="B11" s="76"/>
      <c r="C11" s="76"/>
      <c r="D11" s="10" t="s">
        <v>81</v>
      </c>
      <c r="E11" s="10"/>
      <c r="F11" s="10"/>
      <c r="G11" s="86"/>
      <c r="H11" s="86"/>
      <c r="I11" s="86"/>
      <c r="J11" s="86"/>
      <c r="K11" s="86"/>
      <c r="L11" s="86"/>
    </row>
    <row r="12" spans="1:14" ht="36" customHeight="1" x14ac:dyDescent="0.3">
      <c r="A12" s="78"/>
      <c r="B12" s="76"/>
      <c r="C12" s="76"/>
      <c r="D12" s="76"/>
      <c r="E12" s="76"/>
      <c r="F12" s="76"/>
      <c r="G12" s="86"/>
      <c r="H12" s="86"/>
      <c r="I12" s="86"/>
      <c r="J12" s="86"/>
      <c r="K12" s="86"/>
      <c r="L12" s="86"/>
    </row>
    <row r="13" spans="1:14" ht="18.75" x14ac:dyDescent="0.3">
      <c r="A13" s="88" t="s">
        <v>82</v>
      </c>
      <c r="B13" s="88"/>
      <c r="C13" s="88"/>
      <c r="D13" s="88"/>
      <c r="E13" s="88"/>
      <c r="F13" s="88"/>
      <c r="G13" s="89"/>
      <c r="H13" s="89"/>
      <c r="I13" s="89"/>
      <c r="J13" s="89"/>
      <c r="K13" s="89"/>
      <c r="L13" s="90"/>
    </row>
    <row r="14" spans="1:14" ht="15.75" customHeight="1" x14ac:dyDescent="0.3">
      <c r="A14" s="88" t="s">
        <v>13</v>
      </c>
      <c r="B14" s="88"/>
      <c r="C14" s="88"/>
      <c r="D14" s="88"/>
      <c r="E14" s="88"/>
      <c r="F14" s="88"/>
      <c r="G14" s="89"/>
      <c r="H14" s="89"/>
      <c r="I14" s="89"/>
      <c r="J14" s="89"/>
      <c r="K14" s="89"/>
      <c r="L14" s="90"/>
    </row>
    <row r="15" spans="1:14" ht="15.75" customHeight="1" x14ac:dyDescent="0.3">
      <c r="A15" s="88" t="s">
        <v>83</v>
      </c>
      <c r="B15" s="88"/>
      <c r="C15" s="88"/>
      <c r="D15" s="88"/>
      <c r="E15" s="88"/>
      <c r="F15" s="88"/>
      <c r="G15" s="89"/>
      <c r="H15" s="89"/>
      <c r="I15" s="89"/>
      <c r="J15" s="89"/>
      <c r="K15" s="89"/>
      <c r="L15" s="90"/>
    </row>
    <row r="16" spans="1:14" ht="19.5" customHeight="1" x14ac:dyDescent="0.3">
      <c r="A16" s="91" t="s">
        <v>84</v>
      </c>
      <c r="B16" s="91"/>
      <c r="C16" s="91"/>
      <c r="D16" s="91"/>
      <c r="E16" s="91"/>
      <c r="F16" s="91"/>
      <c r="G16" s="89"/>
      <c r="H16" s="89"/>
      <c r="I16" s="89"/>
      <c r="J16" s="89"/>
      <c r="K16" s="89"/>
      <c r="L16" s="90"/>
    </row>
    <row r="17" spans="1:12" ht="12" customHeight="1" x14ac:dyDescent="0.25">
      <c r="A17" s="92" t="s">
        <v>85</v>
      </c>
      <c r="B17" s="93" t="s">
        <v>86</v>
      </c>
      <c r="C17" s="94" t="s">
        <v>18</v>
      </c>
      <c r="D17" s="94" t="s">
        <v>87</v>
      </c>
      <c r="E17" s="94" t="s">
        <v>20</v>
      </c>
      <c r="F17" s="95" t="s">
        <v>88</v>
      </c>
      <c r="G17" s="89"/>
      <c r="H17" s="89"/>
      <c r="I17" s="89"/>
      <c r="J17" s="89"/>
      <c r="K17" s="89"/>
      <c r="L17" s="90"/>
    </row>
    <row r="18" spans="1:12" ht="51.75" customHeight="1" x14ac:dyDescent="0.2">
      <c r="A18" s="96"/>
      <c r="B18" s="97"/>
      <c r="C18" s="98"/>
      <c r="D18" s="98"/>
      <c r="E18" s="98"/>
      <c r="F18" s="99"/>
      <c r="G18" s="100"/>
      <c r="H18" s="100"/>
      <c r="I18" s="101"/>
      <c r="J18" s="100"/>
      <c r="K18" s="100"/>
    </row>
    <row r="19" spans="1:12" ht="15" customHeight="1" x14ac:dyDescent="0.3">
      <c r="A19" s="40">
        <v>1</v>
      </c>
      <c r="B19" s="40">
        <v>2</v>
      </c>
      <c r="C19" s="40">
        <v>3</v>
      </c>
      <c r="D19" s="40">
        <v>4</v>
      </c>
      <c r="E19" s="40">
        <v>5</v>
      </c>
      <c r="F19" s="40">
        <v>6</v>
      </c>
      <c r="G19" s="100"/>
      <c r="H19" s="100"/>
      <c r="I19" s="101"/>
      <c r="J19" s="100"/>
      <c r="K19" s="100"/>
    </row>
    <row r="20" spans="1:12" ht="39.75" customHeight="1" x14ac:dyDescent="0.3">
      <c r="A20" s="102" t="s">
        <v>89</v>
      </c>
      <c r="B20" s="103"/>
      <c r="C20" s="103"/>
      <c r="D20" s="103"/>
      <c r="E20" s="103"/>
      <c r="F20" s="104"/>
      <c r="G20" s="100"/>
      <c r="H20" s="100"/>
      <c r="I20" s="101"/>
      <c r="J20" s="100"/>
      <c r="K20" s="100"/>
    </row>
    <row r="21" spans="1:12" ht="18.75" x14ac:dyDescent="0.3">
      <c r="A21" s="105">
        <v>1</v>
      </c>
      <c r="B21" s="106" t="s">
        <v>90</v>
      </c>
      <c r="C21" s="60" t="s">
        <v>91</v>
      </c>
      <c r="D21" s="40">
        <v>1</v>
      </c>
      <c r="E21" s="40">
        <v>14405</v>
      </c>
      <c r="F21" s="40">
        <f>E21</f>
        <v>14405</v>
      </c>
    </row>
    <row r="22" spans="1:12" ht="18.75" x14ac:dyDescent="0.3">
      <c r="A22" s="105"/>
      <c r="B22" s="107" t="s">
        <v>92</v>
      </c>
      <c r="C22" s="108"/>
      <c r="D22" s="108"/>
      <c r="E22" s="108"/>
      <c r="F22" s="109"/>
    </row>
    <row r="23" spans="1:12" ht="37.5" x14ac:dyDescent="0.3">
      <c r="A23" s="105">
        <v>2</v>
      </c>
      <c r="B23" s="110" t="s">
        <v>93</v>
      </c>
      <c r="C23" s="60" t="s">
        <v>91</v>
      </c>
      <c r="D23" s="111">
        <v>1</v>
      </c>
      <c r="E23" s="111">
        <v>13757</v>
      </c>
      <c r="F23" s="111">
        <f>E23</f>
        <v>13757</v>
      </c>
    </row>
    <row r="24" spans="1:12" ht="18.75" x14ac:dyDescent="0.3">
      <c r="A24" s="105">
        <v>3</v>
      </c>
      <c r="B24" s="106" t="s">
        <v>34</v>
      </c>
      <c r="C24" s="60" t="s">
        <v>58</v>
      </c>
      <c r="D24" s="40">
        <v>1</v>
      </c>
      <c r="E24" s="40">
        <v>11362</v>
      </c>
      <c r="F24" s="111">
        <f t="shared" ref="F24:F30" si="0">E24</f>
        <v>11362</v>
      </c>
    </row>
    <row r="25" spans="1:12" ht="18.75" x14ac:dyDescent="0.3">
      <c r="A25" s="105">
        <v>4</v>
      </c>
      <c r="B25" s="106" t="s">
        <v>34</v>
      </c>
      <c r="C25" s="60" t="s">
        <v>58</v>
      </c>
      <c r="D25" s="40">
        <v>1</v>
      </c>
      <c r="E25" s="40">
        <v>11362</v>
      </c>
      <c r="F25" s="111">
        <f t="shared" si="0"/>
        <v>11362</v>
      </c>
    </row>
    <row r="26" spans="1:12" ht="18.75" x14ac:dyDescent="0.3">
      <c r="A26" s="105">
        <v>5</v>
      </c>
      <c r="B26" s="106" t="s">
        <v>34</v>
      </c>
      <c r="C26" s="60" t="s">
        <v>59</v>
      </c>
      <c r="D26" s="40">
        <v>1</v>
      </c>
      <c r="E26" s="112">
        <v>9880</v>
      </c>
      <c r="F26" s="111">
        <f t="shared" si="0"/>
        <v>9880</v>
      </c>
    </row>
    <row r="27" spans="1:12" ht="18.75" x14ac:dyDescent="0.3">
      <c r="A27" s="105"/>
      <c r="B27" s="107" t="s">
        <v>94</v>
      </c>
      <c r="C27" s="108"/>
      <c r="D27" s="108"/>
      <c r="E27" s="108"/>
      <c r="F27" s="109"/>
    </row>
    <row r="28" spans="1:12" ht="18.75" x14ac:dyDescent="0.3">
      <c r="A28" s="105">
        <v>6</v>
      </c>
      <c r="B28" s="106" t="s">
        <v>38</v>
      </c>
      <c r="C28" s="60" t="s">
        <v>95</v>
      </c>
      <c r="D28" s="40">
        <v>1</v>
      </c>
      <c r="E28" s="40">
        <v>13066</v>
      </c>
      <c r="F28" s="111">
        <f t="shared" si="0"/>
        <v>13066</v>
      </c>
    </row>
    <row r="29" spans="1:12" ht="18.75" x14ac:dyDescent="0.3">
      <c r="A29" s="105">
        <v>7</v>
      </c>
      <c r="B29" s="106" t="s">
        <v>34</v>
      </c>
      <c r="C29" s="60" t="s">
        <v>58</v>
      </c>
      <c r="D29" s="40">
        <v>1</v>
      </c>
      <c r="E29" s="40">
        <v>11362</v>
      </c>
      <c r="F29" s="111">
        <f t="shared" si="0"/>
        <v>11362</v>
      </c>
    </row>
    <row r="30" spans="1:12" ht="18.75" x14ac:dyDescent="0.3">
      <c r="A30" s="105">
        <v>8</v>
      </c>
      <c r="B30" s="106" t="s">
        <v>34</v>
      </c>
      <c r="C30" s="60" t="s">
        <v>58</v>
      </c>
      <c r="D30" s="40">
        <v>1</v>
      </c>
      <c r="E30" s="40">
        <v>11362</v>
      </c>
      <c r="F30" s="111">
        <f t="shared" si="0"/>
        <v>11362</v>
      </c>
    </row>
    <row r="31" spans="1:12" ht="18.75" x14ac:dyDescent="0.3">
      <c r="A31" s="105"/>
      <c r="B31" s="107" t="s">
        <v>96</v>
      </c>
      <c r="C31" s="108"/>
      <c r="D31" s="108"/>
      <c r="E31" s="108"/>
      <c r="F31" s="109"/>
    </row>
    <row r="32" spans="1:12" ht="37.5" x14ac:dyDescent="0.3">
      <c r="A32" s="105">
        <v>9</v>
      </c>
      <c r="B32" s="113" t="s">
        <v>97</v>
      </c>
      <c r="C32" s="60" t="s">
        <v>95</v>
      </c>
      <c r="D32" s="40">
        <v>1</v>
      </c>
      <c r="E32" s="40">
        <v>13066</v>
      </c>
      <c r="F32" s="40">
        <f>E32</f>
        <v>13066</v>
      </c>
    </row>
    <row r="33" spans="1:20" ht="18.75" x14ac:dyDescent="0.3">
      <c r="A33" s="105">
        <v>10</v>
      </c>
      <c r="B33" s="114" t="s">
        <v>34</v>
      </c>
      <c r="C33" s="60" t="s">
        <v>58</v>
      </c>
      <c r="D33" s="40">
        <v>1</v>
      </c>
      <c r="E33" s="40">
        <v>11362</v>
      </c>
      <c r="F33" s="40">
        <f>E33</f>
        <v>11362</v>
      </c>
    </row>
    <row r="34" spans="1:20" ht="18" customHeight="1" x14ac:dyDescent="0.3">
      <c r="A34" s="105">
        <v>11</v>
      </c>
      <c r="B34" s="114" t="s">
        <v>34</v>
      </c>
      <c r="C34" s="60" t="s">
        <v>58</v>
      </c>
      <c r="D34" s="40">
        <v>1</v>
      </c>
      <c r="E34" s="40">
        <v>11362</v>
      </c>
      <c r="F34" s="40">
        <f>E34</f>
        <v>11362</v>
      </c>
    </row>
    <row r="35" spans="1:20" ht="18.75" x14ac:dyDescent="0.3">
      <c r="A35" s="105">
        <v>12</v>
      </c>
      <c r="B35" s="114" t="s">
        <v>34</v>
      </c>
      <c r="C35" s="60" t="s">
        <v>58</v>
      </c>
      <c r="D35" s="40">
        <v>1</v>
      </c>
      <c r="E35" s="40">
        <v>11362</v>
      </c>
      <c r="F35" s="40">
        <f>E35</f>
        <v>11362</v>
      </c>
    </row>
    <row r="36" spans="1:20" ht="18.75" x14ac:dyDescent="0.3">
      <c r="A36" s="105">
        <v>13</v>
      </c>
      <c r="B36" s="114" t="s">
        <v>34</v>
      </c>
      <c r="C36" s="60" t="s">
        <v>59</v>
      </c>
      <c r="D36" s="40">
        <v>1</v>
      </c>
      <c r="E36" s="40">
        <v>9880</v>
      </c>
      <c r="F36" s="40">
        <f>E36</f>
        <v>9880</v>
      </c>
    </row>
    <row r="37" spans="1:20" ht="18.75" x14ac:dyDescent="0.3">
      <c r="A37" s="105"/>
      <c r="B37" s="115" t="s">
        <v>98</v>
      </c>
      <c r="C37" s="115"/>
      <c r="D37" s="116">
        <f>D21+D23+D24+D25+D28+D29+D30+D32+D33+D34+D35+D36+D26</f>
        <v>13</v>
      </c>
      <c r="E37" s="116" t="s">
        <v>65</v>
      </c>
      <c r="F37" s="116">
        <f>F21+F23+F24+F25+F28+F29+F30+F32+F33+F34+F35+F36+F26</f>
        <v>153588</v>
      </c>
      <c r="Q37" s="117"/>
      <c r="R37" s="118"/>
      <c r="S37" s="118"/>
      <c r="T37" s="118"/>
    </row>
    <row r="38" spans="1:20" ht="18.75" x14ac:dyDescent="0.3">
      <c r="A38" s="119" t="s">
        <v>99</v>
      </c>
      <c r="B38" s="120"/>
      <c r="C38" s="120"/>
      <c r="D38" s="120"/>
      <c r="E38" s="120"/>
      <c r="F38" s="121"/>
      <c r="Q38" s="122"/>
      <c r="R38" s="118"/>
      <c r="S38" s="118"/>
      <c r="T38" s="118"/>
    </row>
    <row r="39" spans="1:20" ht="18.75" x14ac:dyDescent="0.3">
      <c r="A39" s="105">
        <v>1</v>
      </c>
      <c r="B39" s="106" t="s">
        <v>90</v>
      </c>
      <c r="C39" s="60" t="s">
        <v>91</v>
      </c>
      <c r="D39" s="40">
        <v>1</v>
      </c>
      <c r="E39" s="40">
        <v>14405</v>
      </c>
      <c r="F39" s="40">
        <f>E39</f>
        <v>14405</v>
      </c>
      <c r="Q39" s="122"/>
      <c r="R39" s="118"/>
      <c r="S39" s="118"/>
      <c r="T39" s="118"/>
    </row>
    <row r="40" spans="1:20" ht="18.75" x14ac:dyDescent="0.3">
      <c r="A40" s="105"/>
      <c r="B40" s="123" t="s">
        <v>100</v>
      </c>
      <c r="C40" s="124"/>
      <c r="D40" s="124"/>
      <c r="E40" s="124"/>
      <c r="F40" s="125"/>
      <c r="Q40" s="122"/>
      <c r="R40" s="118"/>
      <c r="S40" s="118"/>
      <c r="T40" s="118"/>
    </row>
    <row r="41" spans="1:20" ht="37.5" x14ac:dyDescent="0.3">
      <c r="A41" s="105">
        <v>2</v>
      </c>
      <c r="B41" s="126" t="s">
        <v>93</v>
      </c>
      <c r="C41" s="60" t="s">
        <v>91</v>
      </c>
      <c r="D41" s="40">
        <v>1</v>
      </c>
      <c r="E41" s="40">
        <v>13757</v>
      </c>
      <c r="F41" s="40">
        <f>E41</f>
        <v>13757</v>
      </c>
      <c r="Q41" s="122"/>
      <c r="R41" s="118"/>
      <c r="S41" s="118"/>
      <c r="T41" s="118"/>
    </row>
    <row r="42" spans="1:20" ht="18.75" x14ac:dyDescent="0.3">
      <c r="A42" s="105">
        <v>3</v>
      </c>
      <c r="B42" s="114" t="s">
        <v>34</v>
      </c>
      <c r="C42" s="60" t="s">
        <v>58</v>
      </c>
      <c r="D42" s="40">
        <v>1</v>
      </c>
      <c r="E42" s="40">
        <v>11362</v>
      </c>
      <c r="F42" s="40">
        <f>E42</f>
        <v>11362</v>
      </c>
      <c r="Q42" s="122"/>
      <c r="R42" s="118"/>
      <c r="S42" s="118"/>
      <c r="T42" s="118"/>
    </row>
    <row r="43" spans="1:20" ht="18.75" x14ac:dyDescent="0.3">
      <c r="A43" s="105">
        <v>4</v>
      </c>
      <c r="B43" s="114" t="s">
        <v>34</v>
      </c>
      <c r="C43" s="60" t="s">
        <v>58</v>
      </c>
      <c r="D43" s="40">
        <v>1</v>
      </c>
      <c r="E43" s="40">
        <v>11362</v>
      </c>
      <c r="F43" s="40">
        <f>E43</f>
        <v>11362</v>
      </c>
      <c r="Q43" s="122"/>
      <c r="R43" s="118"/>
      <c r="S43" s="118"/>
      <c r="T43" s="118"/>
    </row>
    <row r="44" spans="1:20" ht="18.75" x14ac:dyDescent="0.3">
      <c r="A44" s="105"/>
      <c r="B44" s="123" t="s">
        <v>101</v>
      </c>
      <c r="C44" s="124"/>
      <c r="D44" s="124"/>
      <c r="E44" s="124"/>
      <c r="F44" s="125"/>
      <c r="Q44" s="122"/>
      <c r="R44" s="118"/>
      <c r="S44" s="118"/>
      <c r="T44" s="118"/>
    </row>
    <row r="45" spans="1:20" ht="18.75" x14ac:dyDescent="0.3">
      <c r="A45" s="105">
        <v>5</v>
      </c>
      <c r="B45" s="114" t="s">
        <v>38</v>
      </c>
      <c r="C45" s="60" t="s">
        <v>95</v>
      </c>
      <c r="D45" s="40">
        <v>1</v>
      </c>
      <c r="E45" s="40">
        <v>13066</v>
      </c>
      <c r="F45" s="40">
        <f>E45</f>
        <v>13066</v>
      </c>
    </row>
    <row r="46" spans="1:20" ht="18.75" x14ac:dyDescent="0.3">
      <c r="A46" s="105">
        <v>6</v>
      </c>
      <c r="B46" s="114" t="s">
        <v>34</v>
      </c>
      <c r="C46" s="60" t="s">
        <v>58</v>
      </c>
      <c r="D46" s="40">
        <v>1</v>
      </c>
      <c r="E46" s="40">
        <v>11362</v>
      </c>
      <c r="F46" s="40">
        <f>E46</f>
        <v>11362</v>
      </c>
    </row>
    <row r="47" spans="1:20" ht="18.75" x14ac:dyDescent="0.3">
      <c r="A47" s="105">
        <v>7</v>
      </c>
      <c r="B47" s="114" t="s">
        <v>34</v>
      </c>
      <c r="C47" s="60" t="s">
        <v>58</v>
      </c>
      <c r="D47" s="40">
        <v>1</v>
      </c>
      <c r="E47" s="40">
        <v>11362</v>
      </c>
      <c r="F47" s="40">
        <f>E47</f>
        <v>11362</v>
      </c>
    </row>
    <row r="48" spans="1:20" ht="18.75" x14ac:dyDescent="0.3">
      <c r="A48" s="105">
        <v>8</v>
      </c>
      <c r="B48" s="114" t="s">
        <v>34</v>
      </c>
      <c r="C48" s="60" t="s">
        <v>59</v>
      </c>
      <c r="D48" s="40">
        <v>1</v>
      </c>
      <c r="E48" s="40">
        <v>9880</v>
      </c>
      <c r="F48" s="40">
        <f>E48</f>
        <v>9880</v>
      </c>
    </row>
    <row r="49" spans="1:6" ht="18.75" x14ac:dyDescent="0.3">
      <c r="A49" s="105"/>
      <c r="B49" s="115" t="s">
        <v>98</v>
      </c>
      <c r="C49" s="115"/>
      <c r="D49" s="116">
        <f>D39+D41+D43+D45+D46+D42+D47+D48</f>
        <v>8</v>
      </c>
      <c r="E49" s="116" t="s">
        <v>65</v>
      </c>
      <c r="F49" s="116">
        <f>F39+F41+F43+F45+F46+F42+F47+F48</f>
        <v>96556</v>
      </c>
    </row>
    <row r="50" spans="1:6" ht="35.25" customHeight="1" x14ac:dyDescent="0.3">
      <c r="A50" s="102" t="s">
        <v>102</v>
      </c>
      <c r="B50" s="103"/>
      <c r="C50" s="103"/>
      <c r="D50" s="103"/>
      <c r="E50" s="103"/>
      <c r="F50" s="104"/>
    </row>
    <row r="51" spans="1:6" ht="18.75" x14ac:dyDescent="0.3">
      <c r="A51" s="105">
        <v>1</v>
      </c>
      <c r="B51" s="106" t="s">
        <v>90</v>
      </c>
      <c r="C51" s="60" t="s">
        <v>91</v>
      </c>
      <c r="D51" s="40">
        <v>1</v>
      </c>
      <c r="E51" s="40">
        <v>14405</v>
      </c>
      <c r="F51" s="40">
        <f>E51</f>
        <v>14405</v>
      </c>
    </row>
    <row r="52" spans="1:6" ht="18.75" x14ac:dyDescent="0.3">
      <c r="A52" s="105"/>
      <c r="B52" s="127" t="s">
        <v>103</v>
      </c>
      <c r="C52" s="128"/>
      <c r="D52" s="128"/>
      <c r="E52" s="128"/>
      <c r="F52" s="129"/>
    </row>
    <row r="53" spans="1:6" ht="37.5" x14ac:dyDescent="0.3">
      <c r="A53" s="105">
        <v>2</v>
      </c>
      <c r="B53" s="126" t="s">
        <v>93</v>
      </c>
      <c r="C53" s="60" t="s">
        <v>91</v>
      </c>
      <c r="D53" s="40">
        <v>1</v>
      </c>
      <c r="E53" s="40">
        <v>13757</v>
      </c>
      <c r="F53" s="40">
        <f>E53</f>
        <v>13757</v>
      </c>
    </row>
    <row r="54" spans="1:6" ht="18.75" x14ac:dyDescent="0.3">
      <c r="A54" s="105">
        <v>3</v>
      </c>
      <c r="B54" s="114" t="s">
        <v>34</v>
      </c>
      <c r="C54" s="60" t="s">
        <v>58</v>
      </c>
      <c r="D54" s="40">
        <v>1</v>
      </c>
      <c r="E54" s="40">
        <v>11362</v>
      </c>
      <c r="F54" s="40">
        <f>E54</f>
        <v>11362</v>
      </c>
    </row>
    <row r="55" spans="1:6" ht="18.75" x14ac:dyDescent="0.3">
      <c r="A55" s="105">
        <v>4</v>
      </c>
      <c r="B55" s="114" t="s">
        <v>34</v>
      </c>
      <c r="C55" s="60" t="s">
        <v>58</v>
      </c>
      <c r="D55" s="40">
        <v>1</v>
      </c>
      <c r="E55" s="40">
        <v>11362</v>
      </c>
      <c r="F55" s="40">
        <f>E55</f>
        <v>11362</v>
      </c>
    </row>
    <row r="56" spans="1:6" ht="18.75" x14ac:dyDescent="0.3">
      <c r="A56" s="105">
        <v>5</v>
      </c>
      <c r="B56" s="114" t="s">
        <v>34</v>
      </c>
      <c r="C56" s="60" t="s">
        <v>59</v>
      </c>
      <c r="D56" s="40">
        <v>1</v>
      </c>
      <c r="E56" s="40">
        <v>9880</v>
      </c>
      <c r="F56" s="40">
        <f>E56</f>
        <v>9880</v>
      </c>
    </row>
    <row r="57" spans="1:6" ht="39" customHeight="1" x14ac:dyDescent="0.3">
      <c r="A57" s="105"/>
      <c r="B57" s="127" t="s">
        <v>104</v>
      </c>
      <c r="C57" s="128"/>
      <c r="D57" s="128"/>
      <c r="E57" s="128"/>
      <c r="F57" s="129"/>
    </row>
    <row r="58" spans="1:6" ht="18.75" x14ac:dyDescent="0.3">
      <c r="A58" s="105">
        <v>6</v>
      </c>
      <c r="B58" s="51" t="s">
        <v>38</v>
      </c>
      <c r="C58" s="60" t="s">
        <v>95</v>
      </c>
      <c r="D58" s="40">
        <v>1</v>
      </c>
      <c r="E58" s="40">
        <v>13066</v>
      </c>
      <c r="F58" s="40">
        <f>E58</f>
        <v>13066</v>
      </c>
    </row>
    <row r="59" spans="1:6" ht="18.75" x14ac:dyDescent="0.3">
      <c r="A59" s="105">
        <v>7</v>
      </c>
      <c r="B59" s="114" t="s">
        <v>34</v>
      </c>
      <c r="C59" s="60" t="s">
        <v>58</v>
      </c>
      <c r="D59" s="40">
        <v>1</v>
      </c>
      <c r="E59" s="40">
        <v>11362</v>
      </c>
      <c r="F59" s="40">
        <f>E59</f>
        <v>11362</v>
      </c>
    </row>
    <row r="60" spans="1:6" ht="16.5" customHeight="1" x14ac:dyDescent="0.3">
      <c r="A60" s="130">
        <v>8</v>
      </c>
      <c r="B60" s="114" t="s">
        <v>105</v>
      </c>
      <c r="C60" s="60" t="s">
        <v>58</v>
      </c>
      <c r="D60" s="40">
        <v>1</v>
      </c>
      <c r="E60" s="40">
        <v>11362</v>
      </c>
      <c r="F60" s="40">
        <f>E60</f>
        <v>11362</v>
      </c>
    </row>
    <row r="61" spans="1:6" ht="16.5" customHeight="1" x14ac:dyDescent="0.3">
      <c r="A61" s="105"/>
      <c r="B61" s="115" t="s">
        <v>98</v>
      </c>
      <c r="C61" s="115"/>
      <c r="D61" s="116">
        <f>D51+D53+D54+D55+D56+D58+D59+D60</f>
        <v>8</v>
      </c>
      <c r="E61" s="116" t="s">
        <v>65</v>
      </c>
      <c r="F61" s="116">
        <f>F51+F53+F54+F55+F56+F58+F59+F60</f>
        <v>96556</v>
      </c>
    </row>
    <row r="62" spans="1:6" ht="18.75" x14ac:dyDescent="0.3">
      <c r="A62" s="119" t="s">
        <v>106</v>
      </c>
      <c r="B62" s="120"/>
      <c r="C62" s="120"/>
      <c r="D62" s="120"/>
      <c r="E62" s="120"/>
      <c r="F62" s="121"/>
    </row>
    <row r="63" spans="1:6" ht="18.75" x14ac:dyDescent="0.3">
      <c r="A63" s="131">
        <v>1</v>
      </c>
      <c r="B63" s="106" t="s">
        <v>38</v>
      </c>
      <c r="C63" s="60" t="s">
        <v>107</v>
      </c>
      <c r="D63" s="40">
        <v>1</v>
      </c>
      <c r="E63" s="40">
        <v>13066</v>
      </c>
      <c r="F63" s="40">
        <f>E63</f>
        <v>13066</v>
      </c>
    </row>
    <row r="64" spans="1:6" ht="18.75" x14ac:dyDescent="0.3">
      <c r="A64" s="131">
        <v>2</v>
      </c>
      <c r="B64" s="114" t="s">
        <v>34</v>
      </c>
      <c r="C64" s="60" t="s">
        <v>108</v>
      </c>
      <c r="D64" s="40">
        <v>1</v>
      </c>
      <c r="E64" s="40">
        <v>9880</v>
      </c>
      <c r="F64" s="40">
        <f>E64</f>
        <v>9880</v>
      </c>
    </row>
    <row r="65" spans="1:6" ht="18.75" x14ac:dyDescent="0.3">
      <c r="A65" s="131">
        <v>3</v>
      </c>
      <c r="B65" s="114" t="s">
        <v>34</v>
      </c>
      <c r="C65" s="60" t="s">
        <v>109</v>
      </c>
      <c r="D65" s="40">
        <v>1</v>
      </c>
      <c r="E65" s="40">
        <v>8591</v>
      </c>
      <c r="F65" s="40">
        <f>E65</f>
        <v>8591</v>
      </c>
    </row>
    <row r="66" spans="1:6" ht="18.75" x14ac:dyDescent="0.3">
      <c r="A66" s="105"/>
      <c r="B66" s="115" t="s">
        <v>98</v>
      </c>
      <c r="C66" s="115"/>
      <c r="D66" s="116">
        <f>D63+D64+D65</f>
        <v>3</v>
      </c>
      <c r="E66" s="116" t="s">
        <v>65</v>
      </c>
      <c r="F66" s="116">
        <f>F63+F64+F65</f>
        <v>31537</v>
      </c>
    </row>
    <row r="67" spans="1:6" ht="18.75" x14ac:dyDescent="0.3">
      <c r="A67" s="119" t="s">
        <v>110</v>
      </c>
      <c r="B67" s="120"/>
      <c r="C67" s="120"/>
      <c r="D67" s="120"/>
      <c r="E67" s="120"/>
      <c r="F67" s="121"/>
    </row>
    <row r="68" spans="1:6" ht="18.75" x14ac:dyDescent="0.3">
      <c r="A68" s="105">
        <v>1</v>
      </c>
      <c r="B68" s="106" t="s">
        <v>38</v>
      </c>
      <c r="C68" s="60" t="s">
        <v>61</v>
      </c>
      <c r="D68" s="40">
        <v>1</v>
      </c>
      <c r="E68" s="40">
        <v>11362</v>
      </c>
      <c r="F68" s="40">
        <f>E68</f>
        <v>11362</v>
      </c>
    </row>
    <row r="69" spans="1:6" ht="18.75" x14ac:dyDescent="0.3">
      <c r="A69" s="105">
        <v>2</v>
      </c>
      <c r="B69" s="114" t="s">
        <v>34</v>
      </c>
      <c r="C69" s="60" t="s">
        <v>111</v>
      </c>
      <c r="D69" s="40">
        <v>1</v>
      </c>
      <c r="E69" s="40">
        <v>8591</v>
      </c>
      <c r="F69" s="40">
        <f>E69</f>
        <v>8591</v>
      </c>
    </row>
    <row r="70" spans="1:6" ht="18.75" x14ac:dyDescent="0.3">
      <c r="A70" s="105">
        <v>3</v>
      </c>
      <c r="B70" s="114" t="s">
        <v>34</v>
      </c>
      <c r="C70" s="60" t="s">
        <v>62</v>
      </c>
      <c r="D70" s="40">
        <v>1</v>
      </c>
      <c r="E70" s="40">
        <v>8591</v>
      </c>
      <c r="F70" s="40">
        <f>E70</f>
        <v>8591</v>
      </c>
    </row>
    <row r="71" spans="1:6" ht="18.75" x14ac:dyDescent="0.3">
      <c r="A71" s="105">
        <v>4</v>
      </c>
      <c r="B71" s="114" t="s">
        <v>34</v>
      </c>
      <c r="C71" s="60" t="s">
        <v>112</v>
      </c>
      <c r="D71" s="40">
        <v>1</v>
      </c>
      <c r="E71" s="40">
        <v>7810</v>
      </c>
      <c r="F71" s="40">
        <f>E71</f>
        <v>7810</v>
      </c>
    </row>
    <row r="72" spans="1:6" ht="18.75" x14ac:dyDescent="0.3">
      <c r="A72" s="105"/>
      <c r="B72" s="115" t="s">
        <v>98</v>
      </c>
      <c r="C72" s="115"/>
      <c r="D72" s="116">
        <f>D68+D69+D70+D71</f>
        <v>4</v>
      </c>
      <c r="E72" s="116" t="s">
        <v>65</v>
      </c>
      <c r="F72" s="116">
        <f>F68+F69+F70+F71</f>
        <v>36354</v>
      </c>
    </row>
    <row r="73" spans="1:6" ht="18.75" x14ac:dyDescent="0.3">
      <c r="A73" s="119" t="s">
        <v>113</v>
      </c>
      <c r="B73" s="120"/>
      <c r="C73" s="120"/>
      <c r="D73" s="120"/>
      <c r="E73" s="120"/>
      <c r="F73" s="121"/>
    </row>
    <row r="74" spans="1:6" ht="18.75" x14ac:dyDescent="0.3">
      <c r="A74" s="105">
        <v>1</v>
      </c>
      <c r="B74" s="106" t="s">
        <v>114</v>
      </c>
      <c r="C74" s="60" t="s">
        <v>115</v>
      </c>
      <c r="D74" s="40">
        <v>1</v>
      </c>
      <c r="E74" s="40">
        <v>13719</v>
      </c>
      <c r="F74" s="40">
        <f>E74</f>
        <v>13719</v>
      </c>
    </row>
    <row r="75" spans="1:6" ht="18.75" x14ac:dyDescent="0.3">
      <c r="A75" s="105">
        <v>2</v>
      </c>
      <c r="B75" s="106" t="s">
        <v>34</v>
      </c>
      <c r="C75" s="60" t="s">
        <v>116</v>
      </c>
      <c r="D75" s="40">
        <v>1</v>
      </c>
      <c r="E75" s="40">
        <v>11362</v>
      </c>
      <c r="F75" s="40">
        <f>E75</f>
        <v>11362</v>
      </c>
    </row>
    <row r="76" spans="1:6" ht="18.75" x14ac:dyDescent="0.3">
      <c r="A76" s="105"/>
      <c r="B76" s="115" t="s">
        <v>98</v>
      </c>
      <c r="C76" s="115"/>
      <c r="D76" s="116">
        <f>SUM(D74:D75)</f>
        <v>2</v>
      </c>
      <c r="E76" s="116" t="s">
        <v>65</v>
      </c>
      <c r="F76" s="116">
        <f>SUM(F74:F75)</f>
        <v>25081</v>
      </c>
    </row>
    <row r="77" spans="1:6" ht="19.5" customHeight="1" x14ac:dyDescent="0.3">
      <c r="A77" s="119" t="s">
        <v>117</v>
      </c>
      <c r="B77" s="120"/>
      <c r="C77" s="120"/>
      <c r="D77" s="120"/>
      <c r="E77" s="120"/>
      <c r="F77" s="121"/>
    </row>
    <row r="78" spans="1:6" ht="18.75" x14ac:dyDescent="0.3">
      <c r="A78" s="105">
        <v>1</v>
      </c>
      <c r="B78" s="106" t="s">
        <v>114</v>
      </c>
      <c r="C78" s="60" t="s">
        <v>118</v>
      </c>
      <c r="D78" s="40">
        <v>1</v>
      </c>
      <c r="E78" s="40">
        <v>13066</v>
      </c>
      <c r="F78" s="40">
        <f>E78</f>
        <v>13066</v>
      </c>
    </row>
    <row r="79" spans="1:6" ht="18.75" x14ac:dyDescent="0.3">
      <c r="A79" s="105">
        <v>2</v>
      </c>
      <c r="B79" s="106" t="s">
        <v>34</v>
      </c>
      <c r="C79" s="60" t="s">
        <v>119</v>
      </c>
      <c r="D79" s="40">
        <v>1</v>
      </c>
      <c r="E79" s="40">
        <v>9880</v>
      </c>
      <c r="F79" s="40">
        <f>E79</f>
        <v>9880</v>
      </c>
    </row>
    <row r="80" spans="1:6" ht="18.75" x14ac:dyDescent="0.3">
      <c r="A80" s="105"/>
      <c r="B80" s="115" t="s">
        <v>98</v>
      </c>
      <c r="C80" s="115"/>
      <c r="D80" s="116">
        <f>D79+D78</f>
        <v>2</v>
      </c>
      <c r="E80" s="116" t="s">
        <v>65</v>
      </c>
      <c r="F80" s="116">
        <f>F79+F78</f>
        <v>22946</v>
      </c>
    </row>
    <row r="81" spans="1:6" ht="18.75" x14ac:dyDescent="0.3">
      <c r="A81" s="132"/>
      <c r="B81" s="133" t="s">
        <v>120</v>
      </c>
      <c r="C81" s="133"/>
      <c r="D81" s="116">
        <f>D76+D72+D66+D61+D49+D37+D80</f>
        <v>40</v>
      </c>
      <c r="E81" s="116" t="s">
        <v>65</v>
      </c>
      <c r="F81" s="116">
        <f>F76+F72+F66+F61+F49+F37+F80</f>
        <v>462618</v>
      </c>
    </row>
    <row r="82" spans="1:6" ht="18" x14ac:dyDescent="0.25">
      <c r="A82" s="134"/>
      <c r="B82" s="135"/>
      <c r="C82" s="135"/>
      <c r="D82" s="136"/>
      <c r="E82" s="136"/>
      <c r="F82" s="136"/>
    </row>
    <row r="83" spans="1:6" ht="42.75" customHeight="1" x14ac:dyDescent="0.3">
      <c r="A83" s="134"/>
      <c r="B83" s="137" t="s">
        <v>121</v>
      </c>
      <c r="C83" s="137"/>
      <c r="D83" s="69"/>
      <c r="E83" s="138" t="s">
        <v>67</v>
      </c>
      <c r="F83" s="138"/>
    </row>
    <row r="84" spans="1:6" ht="18.75" x14ac:dyDescent="0.3">
      <c r="A84" s="134"/>
      <c r="B84" s="137"/>
      <c r="C84" s="137"/>
      <c r="D84" s="139"/>
      <c r="E84" s="139"/>
      <c r="F84" s="139"/>
    </row>
    <row r="85" spans="1:6" ht="18.75" x14ac:dyDescent="0.3">
      <c r="A85" s="134"/>
      <c r="B85" s="69" t="s">
        <v>68</v>
      </c>
      <c r="C85" s="69"/>
      <c r="D85" s="69"/>
      <c r="E85" s="69"/>
      <c r="F85" s="140"/>
    </row>
    <row r="86" spans="1:6" ht="18.75" x14ac:dyDescent="0.3">
      <c r="A86" s="78"/>
      <c r="B86" s="69" t="s">
        <v>122</v>
      </c>
      <c r="C86" s="69"/>
      <c r="D86" s="140"/>
      <c r="E86" s="140"/>
      <c r="F86" s="140"/>
    </row>
    <row r="87" spans="1:6" ht="18.75" x14ac:dyDescent="0.3">
      <c r="A87" s="78"/>
      <c r="B87" s="69" t="s">
        <v>123</v>
      </c>
      <c r="C87" s="69"/>
      <c r="D87" s="140"/>
      <c r="E87" s="138" t="s">
        <v>70</v>
      </c>
      <c r="F87" s="138"/>
    </row>
  </sheetData>
  <mergeCells count="27">
    <mergeCell ref="A67:F67"/>
    <mergeCell ref="A73:F73"/>
    <mergeCell ref="A77:F77"/>
    <mergeCell ref="E83:F83"/>
    <mergeCell ref="E87:F87"/>
    <mergeCell ref="B40:F40"/>
    <mergeCell ref="B44:F44"/>
    <mergeCell ref="A50:F50"/>
    <mergeCell ref="B52:F52"/>
    <mergeCell ref="B57:F57"/>
    <mergeCell ref="A62:F62"/>
    <mergeCell ref="F17:F18"/>
    <mergeCell ref="A20:F20"/>
    <mergeCell ref="B22:F22"/>
    <mergeCell ref="B27:F27"/>
    <mergeCell ref="B31:F31"/>
    <mergeCell ref="A38:F38"/>
    <mergeCell ref="D10:F10"/>
    <mergeCell ref="A13:F13"/>
    <mergeCell ref="A14:F14"/>
    <mergeCell ref="A15:F15"/>
    <mergeCell ref="A16:F16"/>
    <mergeCell ref="A17:A18"/>
    <mergeCell ref="B17:B18"/>
    <mergeCell ref="C17:C18"/>
    <mergeCell ref="D17:D18"/>
    <mergeCell ref="E17:E18"/>
  </mergeCells>
  <pageMargins left="0.9055118110236221" right="0.43307086614173229" top="0.51181102362204722" bottom="0.47244094488188981" header="0.39370078740157483" footer="0.31496062992125984"/>
  <pageSetup paperSize="9" scale="69" orientation="portrait" r:id="rId1"/>
  <headerFooter alignWithMargins="0"/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6"/>
  <sheetViews>
    <sheetView view="pageBreakPreview" zoomScaleNormal="100" zoomScaleSheetLayoutView="100" workbookViewId="0">
      <selection activeCell="D10" sqref="D10"/>
    </sheetView>
  </sheetViews>
  <sheetFormatPr defaultColWidth="9.140625" defaultRowHeight="15.75" x14ac:dyDescent="0.25"/>
  <cols>
    <col min="1" max="1" width="5" style="1" customWidth="1"/>
    <col min="2" max="2" width="45.7109375" style="5" customWidth="1"/>
    <col min="3" max="3" width="21.140625" style="5" customWidth="1"/>
    <col min="4" max="4" width="17.7109375" style="17" customWidth="1"/>
    <col min="5" max="5" width="21.140625" style="20" customWidth="1"/>
    <col min="6" max="6" width="20.85546875" style="20" customWidth="1"/>
    <col min="7" max="7" width="14.42578125" style="4" customWidth="1"/>
    <col min="8" max="8" width="10.28515625" style="4" customWidth="1"/>
    <col min="9" max="16384" width="9.140625" style="5"/>
  </cols>
  <sheetData>
    <row r="1" spans="1:6" ht="21" customHeight="1" x14ac:dyDescent="0.25">
      <c r="B1" s="2"/>
      <c r="C1" s="2"/>
      <c r="D1" s="3" t="s">
        <v>0</v>
      </c>
      <c r="E1" s="3"/>
      <c r="F1" s="3"/>
    </row>
    <row r="2" spans="1:6" ht="19.5" customHeight="1" x14ac:dyDescent="0.25">
      <c r="D2" s="3" t="s">
        <v>1</v>
      </c>
      <c r="E2" s="3"/>
      <c r="F2" s="3"/>
    </row>
    <row r="3" spans="1:6" ht="20.25" x14ac:dyDescent="0.25">
      <c r="D3" s="6" t="s">
        <v>2</v>
      </c>
      <c r="E3" s="6"/>
      <c r="F3" s="6"/>
    </row>
    <row r="4" spans="1:6" ht="20.25" x14ac:dyDescent="0.25">
      <c r="D4" s="7" t="s">
        <v>3</v>
      </c>
      <c r="E4" s="7"/>
      <c r="F4" s="7"/>
    </row>
    <row r="5" spans="1:6" ht="20.25" x14ac:dyDescent="0.25">
      <c r="D5" s="7" t="s">
        <v>4</v>
      </c>
      <c r="E5" s="7"/>
      <c r="F5" s="7"/>
    </row>
    <row r="6" spans="1:6" ht="20.25" x14ac:dyDescent="0.25">
      <c r="D6" s="7" t="s">
        <v>5</v>
      </c>
      <c r="E6" s="7"/>
      <c r="F6" s="7"/>
    </row>
    <row r="7" spans="1:6" s="4" customFormat="1" ht="20.25" x14ac:dyDescent="0.25">
      <c r="A7" s="1"/>
      <c r="B7" s="5"/>
      <c r="C7" s="5"/>
      <c r="D7" s="8" t="s">
        <v>6</v>
      </c>
      <c r="E7" s="8"/>
      <c r="F7" s="8"/>
    </row>
    <row r="8" spans="1:6" s="4" customFormat="1" ht="20.25" x14ac:dyDescent="0.25">
      <c r="A8" s="1"/>
      <c r="B8" s="5"/>
      <c r="C8" s="5"/>
      <c r="D8" s="9" t="s">
        <v>7</v>
      </c>
      <c r="E8" s="9"/>
      <c r="F8" s="9"/>
    </row>
    <row r="9" spans="1:6" s="4" customFormat="1" ht="14.25" customHeight="1" x14ac:dyDescent="0.3">
      <c r="A9" s="1"/>
      <c r="B9" s="5"/>
      <c r="C9" s="5"/>
      <c r="D9" s="10"/>
      <c r="E9" s="11" t="s">
        <v>8</v>
      </c>
      <c r="F9" s="12"/>
    </row>
    <row r="10" spans="1:6" s="4" customFormat="1" ht="31.5" customHeight="1" x14ac:dyDescent="0.3">
      <c r="A10" s="1"/>
      <c r="B10" s="5"/>
      <c r="C10" s="5"/>
      <c r="D10" s="13" t="s">
        <v>9</v>
      </c>
      <c r="E10" s="13"/>
      <c r="F10" s="13"/>
    </row>
    <row r="11" spans="1:6" s="4" customFormat="1" ht="15" customHeight="1" x14ac:dyDescent="0.25">
      <c r="A11" s="1"/>
      <c r="B11" s="5"/>
      <c r="C11" s="5"/>
      <c r="D11" s="14" t="s">
        <v>10</v>
      </c>
      <c r="E11" s="14"/>
      <c r="F11" s="15"/>
    </row>
    <row r="12" spans="1:6" s="4" customFormat="1" ht="20.25" x14ac:dyDescent="0.25">
      <c r="A12" s="1"/>
      <c r="B12" s="5"/>
      <c r="C12" s="5"/>
      <c r="D12" s="16" t="s">
        <v>11</v>
      </c>
      <c r="E12" s="16"/>
      <c r="F12" s="16"/>
    </row>
    <row r="13" spans="1:6" s="4" customFormat="1" x14ac:dyDescent="0.25">
      <c r="A13" s="1"/>
      <c r="B13" s="5"/>
      <c r="C13" s="5"/>
      <c r="D13" s="17"/>
      <c r="E13" s="18"/>
      <c r="F13" s="18"/>
    </row>
    <row r="14" spans="1:6" s="4" customFormat="1" ht="29.25" customHeight="1" x14ac:dyDescent="0.25">
      <c r="A14" s="1"/>
      <c r="B14" s="5"/>
      <c r="C14" s="5"/>
      <c r="D14" s="18"/>
      <c r="E14" s="19"/>
      <c r="F14" s="20"/>
    </row>
    <row r="15" spans="1:6" s="4" customFormat="1" ht="20.25" x14ac:dyDescent="0.3">
      <c r="A15" s="21" t="s">
        <v>12</v>
      </c>
      <c r="B15" s="21"/>
      <c r="C15" s="21"/>
      <c r="D15" s="21"/>
      <c r="E15" s="21"/>
      <c r="F15" s="21"/>
    </row>
    <row r="16" spans="1:6" s="4" customFormat="1" ht="20.25" x14ac:dyDescent="0.3">
      <c r="A16" s="21" t="s">
        <v>13</v>
      </c>
      <c r="B16" s="21"/>
      <c r="C16" s="21"/>
      <c r="D16" s="21"/>
      <c r="E16" s="21"/>
      <c r="F16" s="21"/>
    </row>
    <row r="17" spans="1:8" s="4" customFormat="1" ht="20.25" x14ac:dyDescent="0.3">
      <c r="A17" s="21" t="s">
        <v>14</v>
      </c>
      <c r="B17" s="21"/>
      <c r="C17" s="21"/>
      <c r="D17" s="21"/>
      <c r="E17" s="21"/>
      <c r="F17" s="21"/>
    </row>
    <row r="18" spans="1:8" ht="18.75" customHeight="1" x14ac:dyDescent="0.3">
      <c r="A18" s="22" t="s">
        <v>15</v>
      </c>
      <c r="B18" s="22"/>
      <c r="C18" s="22"/>
      <c r="D18" s="22"/>
      <c r="E18" s="22"/>
      <c r="F18" s="22"/>
    </row>
    <row r="19" spans="1:8" ht="22.5" customHeight="1" thickBot="1" x14ac:dyDescent="0.35">
      <c r="A19" s="23"/>
      <c r="B19" s="24"/>
      <c r="C19" s="24"/>
      <c r="D19" s="24"/>
      <c r="E19" s="24"/>
      <c r="F19" s="24"/>
    </row>
    <row r="20" spans="1:8" ht="63" x14ac:dyDescent="0.25">
      <c r="A20" s="25" t="s">
        <v>16</v>
      </c>
      <c r="B20" s="26" t="s">
        <v>17</v>
      </c>
      <c r="C20" s="26" t="s">
        <v>18</v>
      </c>
      <c r="D20" s="26" t="s">
        <v>19</v>
      </c>
      <c r="E20" s="27" t="s">
        <v>20</v>
      </c>
      <c r="F20" s="28" t="s">
        <v>21</v>
      </c>
    </row>
    <row r="21" spans="1:8" s="34" customFormat="1" ht="12.75" x14ac:dyDescent="0.2">
      <c r="A21" s="29">
        <v>1</v>
      </c>
      <c r="B21" s="30">
        <v>2</v>
      </c>
      <c r="C21" s="30">
        <v>3</v>
      </c>
      <c r="D21" s="30">
        <v>4</v>
      </c>
      <c r="E21" s="31">
        <v>5</v>
      </c>
      <c r="F21" s="32">
        <v>6</v>
      </c>
      <c r="G21" s="33"/>
      <c r="H21" s="33"/>
    </row>
    <row r="22" spans="1:8" ht="25.15" customHeight="1" x14ac:dyDescent="0.3">
      <c r="A22" s="35" t="s">
        <v>22</v>
      </c>
      <c r="B22" s="36"/>
      <c r="C22" s="36"/>
      <c r="D22" s="36"/>
      <c r="E22" s="36"/>
      <c r="F22" s="37"/>
    </row>
    <row r="23" spans="1:8" ht="35.25" customHeight="1" x14ac:dyDescent="0.3">
      <c r="A23" s="38">
        <v>1</v>
      </c>
      <c r="B23" s="39" t="s">
        <v>23</v>
      </c>
      <c r="C23" s="39"/>
      <c r="D23" s="40">
        <v>1</v>
      </c>
      <c r="E23" s="41">
        <v>34458</v>
      </c>
      <c r="F23" s="42">
        <f>SUM(E23)</f>
        <v>34458</v>
      </c>
    </row>
    <row r="24" spans="1:8" ht="35.25" customHeight="1" x14ac:dyDescent="0.3">
      <c r="A24" s="38">
        <v>2</v>
      </c>
      <c r="B24" s="39" t="s">
        <v>24</v>
      </c>
      <c r="C24" s="39"/>
      <c r="D24" s="40">
        <v>1</v>
      </c>
      <c r="E24" s="41">
        <v>30150</v>
      </c>
      <c r="F24" s="42">
        <f t="shared" ref="F24:F27" si="0">SUM(E24)</f>
        <v>30150</v>
      </c>
    </row>
    <row r="25" spans="1:8" ht="34.5" customHeight="1" x14ac:dyDescent="0.3">
      <c r="A25" s="38">
        <v>3</v>
      </c>
      <c r="B25" s="39" t="s">
        <v>25</v>
      </c>
      <c r="C25" s="39"/>
      <c r="D25" s="40">
        <v>1</v>
      </c>
      <c r="E25" s="41">
        <v>26920</v>
      </c>
      <c r="F25" s="42">
        <f t="shared" si="0"/>
        <v>26920</v>
      </c>
    </row>
    <row r="26" spans="1:8" ht="34.5" customHeight="1" x14ac:dyDescent="0.3">
      <c r="A26" s="38">
        <v>4</v>
      </c>
      <c r="B26" s="39" t="s">
        <v>25</v>
      </c>
      <c r="C26" s="39"/>
      <c r="D26" s="40">
        <v>1</v>
      </c>
      <c r="E26" s="41">
        <v>26920</v>
      </c>
      <c r="F26" s="42">
        <f t="shared" si="0"/>
        <v>26920</v>
      </c>
    </row>
    <row r="27" spans="1:8" ht="38.25" customHeight="1" x14ac:dyDescent="0.3">
      <c r="A27" s="43">
        <v>5</v>
      </c>
      <c r="B27" s="39" t="s">
        <v>26</v>
      </c>
      <c r="C27" s="44" t="s">
        <v>27</v>
      </c>
      <c r="D27" s="40">
        <v>1</v>
      </c>
      <c r="E27" s="41">
        <v>21536</v>
      </c>
      <c r="F27" s="42">
        <f t="shared" si="0"/>
        <v>21536</v>
      </c>
    </row>
    <row r="28" spans="1:8" s="50" customFormat="1" ht="25.15" customHeight="1" x14ac:dyDescent="0.35">
      <c r="A28" s="45"/>
      <c r="B28" s="46" t="s">
        <v>28</v>
      </c>
      <c r="C28" s="46"/>
      <c r="D28" s="47">
        <f>SUM(D23:D27)</f>
        <v>5</v>
      </c>
      <c r="E28" s="47">
        <f>SUM(E23:E27)</f>
        <v>139984</v>
      </c>
      <c r="F28" s="48">
        <f>SUM(F23:F27)</f>
        <v>139984</v>
      </c>
      <c r="G28" s="49"/>
      <c r="H28" s="49"/>
    </row>
    <row r="29" spans="1:8" s="50" customFormat="1" ht="25.15" customHeight="1" x14ac:dyDescent="0.3">
      <c r="A29" s="43">
        <v>6</v>
      </c>
      <c r="B29" s="51" t="s">
        <v>29</v>
      </c>
      <c r="C29" s="51"/>
      <c r="D29" s="40">
        <v>1</v>
      </c>
      <c r="E29" s="40">
        <v>9023</v>
      </c>
      <c r="F29" s="52">
        <f>E29</f>
        <v>9023</v>
      </c>
      <c r="G29" s="49"/>
      <c r="H29" s="49"/>
    </row>
    <row r="30" spans="1:8" s="50" customFormat="1" ht="25.15" customHeight="1" x14ac:dyDescent="0.3">
      <c r="A30" s="43">
        <v>7</v>
      </c>
      <c r="B30" s="51" t="s">
        <v>29</v>
      </c>
      <c r="C30" s="51"/>
      <c r="D30" s="40">
        <v>1</v>
      </c>
      <c r="E30" s="40">
        <v>9023</v>
      </c>
      <c r="F30" s="52">
        <f>E30</f>
        <v>9023</v>
      </c>
      <c r="G30" s="49"/>
      <c r="H30" s="49"/>
    </row>
    <row r="31" spans="1:8" ht="26.25" customHeight="1" x14ac:dyDescent="0.3">
      <c r="A31" s="53" t="s">
        <v>30</v>
      </c>
      <c r="B31" s="54"/>
      <c r="C31" s="54"/>
      <c r="D31" s="54"/>
      <c r="E31" s="54"/>
      <c r="F31" s="55"/>
    </row>
    <row r="32" spans="1:8" ht="38.25" customHeight="1" x14ac:dyDescent="0.3">
      <c r="A32" s="43">
        <v>8</v>
      </c>
      <c r="B32" s="39" t="s">
        <v>31</v>
      </c>
      <c r="C32" s="44" t="s">
        <v>27</v>
      </c>
      <c r="D32" s="40">
        <v>1</v>
      </c>
      <c r="E32" s="41">
        <v>20459</v>
      </c>
      <c r="F32" s="42">
        <f>E32</f>
        <v>20459</v>
      </c>
    </row>
    <row r="33" spans="1:8" ht="25.15" customHeight="1" x14ac:dyDescent="0.3">
      <c r="A33" s="43">
        <v>9</v>
      </c>
      <c r="B33" s="51" t="s">
        <v>32</v>
      </c>
      <c r="C33" s="44" t="s">
        <v>33</v>
      </c>
      <c r="D33" s="40">
        <v>1</v>
      </c>
      <c r="E33" s="41">
        <v>12478</v>
      </c>
      <c r="F33" s="42">
        <f t="shared" ref="F33:F36" si="1">E33</f>
        <v>12478</v>
      </c>
    </row>
    <row r="34" spans="1:8" ht="25.15" customHeight="1" x14ac:dyDescent="0.3">
      <c r="A34" s="43">
        <v>10</v>
      </c>
      <c r="B34" s="51" t="s">
        <v>34</v>
      </c>
      <c r="C34" s="44" t="s">
        <v>35</v>
      </c>
      <c r="D34" s="40">
        <v>1</v>
      </c>
      <c r="E34" s="41">
        <v>9880</v>
      </c>
      <c r="F34" s="42">
        <f t="shared" si="1"/>
        <v>9880</v>
      </c>
    </row>
    <row r="35" spans="1:8" ht="25.15" customHeight="1" x14ac:dyDescent="0.3">
      <c r="A35" s="43">
        <v>11</v>
      </c>
      <c r="B35" s="51" t="s">
        <v>34</v>
      </c>
      <c r="C35" s="44" t="s">
        <v>35</v>
      </c>
      <c r="D35" s="40">
        <v>1</v>
      </c>
      <c r="E35" s="41">
        <v>9880</v>
      </c>
      <c r="F35" s="42">
        <f t="shared" si="1"/>
        <v>9880</v>
      </c>
    </row>
    <row r="36" spans="1:8" ht="25.15" customHeight="1" x14ac:dyDescent="0.3">
      <c r="A36" s="43">
        <v>12</v>
      </c>
      <c r="B36" s="51" t="s">
        <v>34</v>
      </c>
      <c r="C36" s="44" t="s">
        <v>36</v>
      </c>
      <c r="D36" s="40">
        <v>1</v>
      </c>
      <c r="E36" s="41">
        <v>8591</v>
      </c>
      <c r="F36" s="42">
        <f t="shared" si="1"/>
        <v>8591</v>
      </c>
    </row>
    <row r="37" spans="1:8" s="50" customFormat="1" ht="25.15" customHeight="1" x14ac:dyDescent="0.35">
      <c r="A37" s="45"/>
      <c r="B37" s="46" t="s">
        <v>28</v>
      </c>
      <c r="C37" s="46"/>
      <c r="D37" s="47">
        <f>SUM(D32:D36)</f>
        <v>5</v>
      </c>
      <c r="E37" s="47">
        <f>SUM(E32:E36)</f>
        <v>61288</v>
      </c>
      <c r="F37" s="48">
        <f>SUM(F32:F36)</f>
        <v>61288</v>
      </c>
      <c r="G37" s="49"/>
      <c r="H37" s="49"/>
    </row>
    <row r="38" spans="1:8" ht="25.15" customHeight="1" x14ac:dyDescent="0.3">
      <c r="A38" s="35" t="s">
        <v>37</v>
      </c>
      <c r="B38" s="36"/>
      <c r="C38" s="36"/>
      <c r="D38" s="36"/>
      <c r="E38" s="36"/>
      <c r="F38" s="56"/>
    </row>
    <row r="39" spans="1:8" ht="25.15" customHeight="1" x14ac:dyDescent="0.3">
      <c r="A39" s="43">
        <v>13</v>
      </c>
      <c r="B39" s="51" t="s">
        <v>38</v>
      </c>
      <c r="C39" s="44" t="s">
        <v>39</v>
      </c>
      <c r="D39" s="40">
        <v>1</v>
      </c>
      <c r="E39" s="41">
        <v>11362</v>
      </c>
      <c r="F39" s="42">
        <f t="shared" ref="F39:F40" si="2">SUM(E39)</f>
        <v>11362</v>
      </c>
    </row>
    <row r="40" spans="1:8" ht="25.15" customHeight="1" x14ac:dyDescent="0.3">
      <c r="A40" s="43">
        <v>14</v>
      </c>
      <c r="B40" s="51" t="s">
        <v>34</v>
      </c>
      <c r="C40" s="44" t="s">
        <v>40</v>
      </c>
      <c r="D40" s="40">
        <v>1</v>
      </c>
      <c r="E40" s="41">
        <v>8591</v>
      </c>
      <c r="F40" s="42">
        <f t="shared" si="2"/>
        <v>8591</v>
      </c>
    </row>
    <row r="41" spans="1:8" ht="25.15" customHeight="1" x14ac:dyDescent="0.3">
      <c r="A41" s="43">
        <v>15</v>
      </c>
      <c r="B41" s="51" t="s">
        <v>34</v>
      </c>
      <c r="C41" s="44" t="s">
        <v>40</v>
      </c>
      <c r="D41" s="40">
        <v>1</v>
      </c>
      <c r="E41" s="41">
        <v>8591</v>
      </c>
      <c r="F41" s="42">
        <f t="shared" ref="F41:F42" si="3">E41</f>
        <v>8591</v>
      </c>
    </row>
    <row r="42" spans="1:8" ht="25.15" customHeight="1" x14ac:dyDescent="0.3">
      <c r="A42" s="43">
        <v>16</v>
      </c>
      <c r="B42" s="51" t="s">
        <v>34</v>
      </c>
      <c r="C42" s="44" t="s">
        <v>41</v>
      </c>
      <c r="D42" s="40">
        <v>1</v>
      </c>
      <c r="E42" s="41">
        <v>7810</v>
      </c>
      <c r="F42" s="42">
        <f t="shared" si="3"/>
        <v>7810</v>
      </c>
    </row>
    <row r="43" spans="1:8" s="50" customFormat="1" ht="25.15" customHeight="1" x14ac:dyDescent="0.35">
      <c r="A43" s="45"/>
      <c r="B43" s="46" t="s">
        <v>28</v>
      </c>
      <c r="C43" s="46"/>
      <c r="D43" s="47">
        <f>SUM(D39:D42)</f>
        <v>4</v>
      </c>
      <c r="E43" s="47">
        <f t="shared" ref="E43:F43" si="4">SUM(E39:E42)</f>
        <v>36354</v>
      </c>
      <c r="F43" s="48">
        <f t="shared" si="4"/>
        <v>36354</v>
      </c>
      <c r="G43" s="49"/>
      <c r="H43" s="49"/>
    </row>
    <row r="44" spans="1:8" s="50" customFormat="1" ht="25.15" customHeight="1" x14ac:dyDescent="0.25">
      <c r="A44" s="57" t="s">
        <v>42</v>
      </c>
      <c r="B44" s="58"/>
      <c r="C44" s="58"/>
      <c r="D44" s="58"/>
      <c r="E44" s="58"/>
      <c r="F44" s="59"/>
      <c r="G44" s="49"/>
      <c r="H44" s="49"/>
    </row>
    <row r="45" spans="1:8" s="50" customFormat="1" ht="25.15" customHeight="1" x14ac:dyDescent="0.3">
      <c r="A45" s="43">
        <v>17</v>
      </c>
      <c r="B45" s="51" t="s">
        <v>38</v>
      </c>
      <c r="C45" s="44" t="s">
        <v>43</v>
      </c>
      <c r="D45" s="40">
        <v>1</v>
      </c>
      <c r="E45" s="41">
        <v>13066</v>
      </c>
      <c r="F45" s="42">
        <f t="shared" ref="F45:F46" si="5">SUM(E45)</f>
        <v>13066</v>
      </c>
      <c r="G45" s="49"/>
      <c r="H45" s="49"/>
    </row>
    <row r="46" spans="1:8" s="50" customFormat="1" ht="25.15" customHeight="1" x14ac:dyDescent="0.3">
      <c r="A46" s="43">
        <v>18</v>
      </c>
      <c r="B46" s="51" t="s">
        <v>34</v>
      </c>
      <c r="C46" s="44" t="s">
        <v>44</v>
      </c>
      <c r="D46" s="40">
        <v>1</v>
      </c>
      <c r="E46" s="41">
        <v>9880</v>
      </c>
      <c r="F46" s="42">
        <f t="shared" si="5"/>
        <v>9880</v>
      </c>
      <c r="G46" s="49"/>
      <c r="H46" s="49"/>
    </row>
    <row r="47" spans="1:8" s="50" customFormat="1" ht="25.15" customHeight="1" x14ac:dyDescent="0.3">
      <c r="A47" s="43">
        <v>19</v>
      </c>
      <c r="B47" s="51" t="s">
        <v>34</v>
      </c>
      <c r="C47" s="44" t="s">
        <v>44</v>
      </c>
      <c r="D47" s="40">
        <v>1</v>
      </c>
      <c r="E47" s="41">
        <v>9880</v>
      </c>
      <c r="F47" s="42">
        <f t="shared" ref="F47" si="6">E47</f>
        <v>9880</v>
      </c>
      <c r="G47" s="49"/>
      <c r="H47" s="49"/>
    </row>
    <row r="48" spans="1:8" s="50" customFormat="1" ht="25.15" customHeight="1" x14ac:dyDescent="0.35">
      <c r="A48" s="45"/>
      <c r="B48" s="46" t="s">
        <v>28</v>
      </c>
      <c r="C48" s="46"/>
      <c r="D48" s="47">
        <f>SUM(D45:D47)</f>
        <v>3</v>
      </c>
      <c r="E48" s="47">
        <f>SUM(E45:E47)</f>
        <v>32826</v>
      </c>
      <c r="F48" s="48">
        <f>SUM(F45:F47)</f>
        <v>32826</v>
      </c>
      <c r="G48" s="49"/>
      <c r="H48" s="49"/>
    </row>
    <row r="49" spans="1:8" s="50" customFormat="1" ht="25.15" customHeight="1" x14ac:dyDescent="0.25">
      <c r="A49" s="57" t="s">
        <v>45</v>
      </c>
      <c r="B49" s="58"/>
      <c r="C49" s="58"/>
      <c r="D49" s="58"/>
      <c r="E49" s="58"/>
      <c r="F49" s="59"/>
      <c r="G49" s="49"/>
      <c r="H49" s="49"/>
    </row>
    <row r="50" spans="1:8" s="50" customFormat="1" ht="25.15" customHeight="1" x14ac:dyDescent="0.3">
      <c r="A50" s="43">
        <v>20</v>
      </c>
      <c r="B50" s="51" t="s">
        <v>38</v>
      </c>
      <c r="C50" s="44" t="s">
        <v>46</v>
      </c>
      <c r="D50" s="40">
        <v>1</v>
      </c>
      <c r="E50" s="41">
        <v>13719</v>
      </c>
      <c r="F50" s="42">
        <f t="shared" ref="F50:F51" si="7">SUM(E50)</f>
        <v>13719</v>
      </c>
      <c r="G50" s="49"/>
      <c r="H50" s="49"/>
    </row>
    <row r="51" spans="1:8" s="50" customFormat="1" ht="25.15" customHeight="1" x14ac:dyDescent="0.3">
      <c r="A51" s="43">
        <v>21</v>
      </c>
      <c r="B51" s="51" t="s">
        <v>34</v>
      </c>
      <c r="C51" s="44" t="s">
        <v>47</v>
      </c>
      <c r="D51" s="40">
        <v>1</v>
      </c>
      <c r="E51" s="41">
        <v>11362</v>
      </c>
      <c r="F51" s="42">
        <f t="shared" si="7"/>
        <v>11362</v>
      </c>
      <c r="G51" s="49"/>
      <c r="H51" s="49"/>
    </row>
    <row r="52" spans="1:8" s="50" customFormat="1" ht="25.15" customHeight="1" x14ac:dyDescent="0.3">
      <c r="A52" s="43">
        <v>22</v>
      </c>
      <c r="B52" s="51" t="s">
        <v>34</v>
      </c>
      <c r="C52" s="44" t="s">
        <v>48</v>
      </c>
      <c r="D52" s="40">
        <v>1</v>
      </c>
      <c r="E52" s="41">
        <v>9880</v>
      </c>
      <c r="F52" s="42">
        <f t="shared" ref="F52" si="8">E52</f>
        <v>9880</v>
      </c>
      <c r="G52" s="49"/>
      <c r="H52" s="49"/>
    </row>
    <row r="53" spans="1:8" s="50" customFormat="1" ht="25.15" customHeight="1" x14ac:dyDescent="0.35">
      <c r="A53" s="45"/>
      <c r="B53" s="46" t="s">
        <v>28</v>
      </c>
      <c r="C53" s="46"/>
      <c r="D53" s="47">
        <f>SUM(D50:D52)</f>
        <v>3</v>
      </c>
      <c r="E53" s="47">
        <f>SUM(E50:E52)</f>
        <v>34961</v>
      </c>
      <c r="F53" s="48">
        <f>SUM(F50:F52)</f>
        <v>34961</v>
      </c>
      <c r="G53" s="49"/>
      <c r="H53" s="49"/>
    </row>
    <row r="54" spans="1:8" s="50" customFormat="1" ht="25.15" customHeight="1" x14ac:dyDescent="0.25">
      <c r="A54" s="57" t="s">
        <v>49</v>
      </c>
      <c r="B54" s="58"/>
      <c r="C54" s="58"/>
      <c r="D54" s="58"/>
      <c r="E54" s="58"/>
      <c r="F54" s="59"/>
      <c r="G54" s="49"/>
      <c r="H54" s="49"/>
    </row>
    <row r="55" spans="1:8" s="50" customFormat="1" ht="25.15" customHeight="1" x14ac:dyDescent="0.3">
      <c r="A55" s="43">
        <v>23</v>
      </c>
      <c r="B55" s="51" t="s">
        <v>50</v>
      </c>
      <c r="C55" s="44" t="s">
        <v>51</v>
      </c>
      <c r="D55" s="40">
        <v>1</v>
      </c>
      <c r="E55" s="41">
        <v>13066</v>
      </c>
      <c r="F55" s="42">
        <f t="shared" ref="F55:F60" si="9">SUM(E55)</f>
        <v>13066</v>
      </c>
      <c r="G55" s="49"/>
      <c r="H55" s="49"/>
    </row>
    <row r="56" spans="1:8" s="50" customFormat="1" ht="25.15" customHeight="1" x14ac:dyDescent="0.3">
      <c r="A56" s="43">
        <v>24</v>
      </c>
      <c r="B56" s="51" t="s">
        <v>32</v>
      </c>
      <c r="C56" s="44" t="s">
        <v>51</v>
      </c>
      <c r="D56" s="40">
        <v>1</v>
      </c>
      <c r="E56" s="41">
        <v>12478</v>
      </c>
      <c r="F56" s="42">
        <f t="shared" si="9"/>
        <v>12478</v>
      </c>
      <c r="G56" s="49"/>
      <c r="H56" s="49"/>
    </row>
    <row r="57" spans="1:8" s="50" customFormat="1" ht="25.15" customHeight="1" x14ac:dyDescent="0.3">
      <c r="A57" s="43">
        <v>25</v>
      </c>
      <c r="B57" s="51" t="s">
        <v>34</v>
      </c>
      <c r="C57" s="44" t="s">
        <v>52</v>
      </c>
      <c r="D57" s="40">
        <v>1</v>
      </c>
      <c r="E57" s="41">
        <v>9880</v>
      </c>
      <c r="F57" s="42">
        <f t="shared" si="9"/>
        <v>9880</v>
      </c>
      <c r="G57" s="49"/>
      <c r="H57" s="49"/>
    </row>
    <row r="58" spans="1:8" s="50" customFormat="1" ht="25.15" customHeight="1" x14ac:dyDescent="0.3">
      <c r="A58" s="43">
        <v>26</v>
      </c>
      <c r="B58" s="51" t="s">
        <v>34</v>
      </c>
      <c r="C58" s="44" t="s">
        <v>53</v>
      </c>
      <c r="D58" s="40">
        <v>1</v>
      </c>
      <c r="E58" s="41">
        <v>8591</v>
      </c>
      <c r="F58" s="42">
        <f t="shared" si="9"/>
        <v>8591</v>
      </c>
      <c r="G58" s="49"/>
      <c r="H58" s="49"/>
    </row>
    <row r="59" spans="1:8" s="50" customFormat="1" ht="25.15" customHeight="1" x14ac:dyDescent="0.3">
      <c r="A59" s="43">
        <v>27</v>
      </c>
      <c r="B59" s="51" t="s">
        <v>54</v>
      </c>
      <c r="C59" s="51"/>
      <c r="D59" s="40">
        <v>1</v>
      </c>
      <c r="E59" s="60">
        <v>3696</v>
      </c>
      <c r="F59" s="42">
        <f t="shared" si="9"/>
        <v>3696</v>
      </c>
      <c r="G59" s="49"/>
      <c r="H59" s="49"/>
    </row>
    <row r="60" spans="1:8" s="50" customFormat="1" ht="25.15" customHeight="1" x14ac:dyDescent="0.3">
      <c r="A60" s="43">
        <v>28</v>
      </c>
      <c r="B60" s="51" t="s">
        <v>55</v>
      </c>
      <c r="C60" s="51"/>
      <c r="D60" s="40">
        <v>1</v>
      </c>
      <c r="E60" s="60">
        <v>3541</v>
      </c>
      <c r="F60" s="42">
        <f t="shared" si="9"/>
        <v>3541</v>
      </c>
      <c r="G60" s="49"/>
      <c r="H60" s="49"/>
    </row>
    <row r="61" spans="1:8" s="50" customFormat="1" ht="25.15" customHeight="1" x14ac:dyDescent="0.35">
      <c r="A61" s="45"/>
      <c r="B61" s="46" t="s">
        <v>28</v>
      </c>
      <c r="C61" s="46"/>
      <c r="D61" s="47">
        <f>SUM(D55:D60)</f>
        <v>6</v>
      </c>
      <c r="E61" s="47">
        <f>SUM(E55:E60)</f>
        <v>51252</v>
      </c>
      <c r="F61" s="48">
        <f>SUM(F55:F60)</f>
        <v>51252</v>
      </c>
      <c r="G61" s="49"/>
      <c r="H61" s="49"/>
    </row>
    <row r="62" spans="1:8" s="50" customFormat="1" ht="25.15" customHeight="1" x14ac:dyDescent="0.25">
      <c r="A62" s="57" t="s">
        <v>56</v>
      </c>
      <c r="B62" s="58"/>
      <c r="C62" s="58"/>
      <c r="D62" s="58"/>
      <c r="E62" s="58"/>
      <c r="F62" s="59"/>
      <c r="G62" s="49"/>
      <c r="H62" s="49"/>
    </row>
    <row r="63" spans="1:8" s="50" customFormat="1" ht="25.15" customHeight="1" x14ac:dyDescent="0.3">
      <c r="A63" s="61">
        <v>29</v>
      </c>
      <c r="B63" s="51" t="s">
        <v>38</v>
      </c>
      <c r="C63" s="44" t="s">
        <v>57</v>
      </c>
      <c r="D63" s="40">
        <v>1</v>
      </c>
      <c r="E63" s="41">
        <v>13719</v>
      </c>
      <c r="F63" s="42">
        <f t="shared" ref="F63:F67" si="10">SUM(E63)</f>
        <v>13719</v>
      </c>
      <c r="G63" s="49"/>
      <c r="H63" s="49"/>
    </row>
    <row r="64" spans="1:8" s="50" customFormat="1" ht="25.15" customHeight="1" x14ac:dyDescent="0.3">
      <c r="A64" s="61">
        <v>30</v>
      </c>
      <c r="B64" s="51" t="s">
        <v>32</v>
      </c>
      <c r="C64" s="44" t="s">
        <v>57</v>
      </c>
      <c r="D64" s="40">
        <v>1</v>
      </c>
      <c r="E64" s="41">
        <v>13102</v>
      </c>
      <c r="F64" s="42">
        <f t="shared" si="10"/>
        <v>13102</v>
      </c>
      <c r="G64" s="49"/>
      <c r="H64" s="49"/>
    </row>
    <row r="65" spans="1:8" s="50" customFormat="1" ht="25.15" customHeight="1" x14ac:dyDescent="0.3">
      <c r="A65" s="61">
        <v>31</v>
      </c>
      <c r="B65" s="51" t="s">
        <v>34</v>
      </c>
      <c r="C65" s="44" t="s">
        <v>58</v>
      </c>
      <c r="D65" s="40">
        <v>1</v>
      </c>
      <c r="E65" s="41">
        <v>11362</v>
      </c>
      <c r="F65" s="42">
        <f t="shared" si="10"/>
        <v>11362</v>
      </c>
      <c r="G65" s="49"/>
      <c r="H65" s="49"/>
    </row>
    <row r="66" spans="1:8" s="50" customFormat="1" ht="25.15" customHeight="1" x14ac:dyDescent="0.3">
      <c r="A66" s="61">
        <v>32</v>
      </c>
      <c r="B66" s="51" t="s">
        <v>34</v>
      </c>
      <c r="C66" s="44" t="s">
        <v>58</v>
      </c>
      <c r="D66" s="40">
        <v>1</v>
      </c>
      <c r="E66" s="41">
        <v>11362</v>
      </c>
      <c r="F66" s="42">
        <f t="shared" si="10"/>
        <v>11362</v>
      </c>
      <c r="G66" s="49"/>
      <c r="H66" s="49"/>
    </row>
    <row r="67" spans="1:8" s="50" customFormat="1" ht="25.15" customHeight="1" x14ac:dyDescent="0.3">
      <c r="A67" s="61">
        <v>33</v>
      </c>
      <c r="B67" s="51" t="s">
        <v>34</v>
      </c>
      <c r="C67" s="44" t="s">
        <v>59</v>
      </c>
      <c r="D67" s="40">
        <v>1</v>
      </c>
      <c r="E67" s="41">
        <v>9880</v>
      </c>
      <c r="F67" s="42">
        <f t="shared" si="10"/>
        <v>9880</v>
      </c>
      <c r="G67" s="49"/>
      <c r="H67" s="49"/>
    </row>
    <row r="68" spans="1:8" s="50" customFormat="1" ht="25.15" customHeight="1" x14ac:dyDescent="0.35">
      <c r="A68" s="62"/>
      <c r="B68" s="46" t="s">
        <v>28</v>
      </c>
      <c r="C68" s="46"/>
      <c r="D68" s="47">
        <f>SUM(D63:D67)</f>
        <v>5</v>
      </c>
      <c r="E68" s="47">
        <f>SUM(E63:E67)</f>
        <v>59425</v>
      </c>
      <c r="F68" s="48">
        <f>SUM(F63:F67)</f>
        <v>59425</v>
      </c>
      <c r="G68" s="49"/>
      <c r="H68" s="49"/>
    </row>
    <row r="69" spans="1:8" s="50" customFormat="1" ht="25.15" customHeight="1" x14ac:dyDescent="0.25">
      <c r="A69" s="57" t="s">
        <v>60</v>
      </c>
      <c r="B69" s="58"/>
      <c r="C69" s="58"/>
      <c r="D69" s="58"/>
      <c r="E69" s="58"/>
      <c r="F69" s="59"/>
      <c r="G69" s="49"/>
      <c r="H69" s="49"/>
    </row>
    <row r="70" spans="1:8" s="50" customFormat="1" ht="25.15" customHeight="1" x14ac:dyDescent="0.3">
      <c r="A70" s="61">
        <v>34</v>
      </c>
      <c r="B70" s="51" t="s">
        <v>38</v>
      </c>
      <c r="C70" s="44" t="s">
        <v>61</v>
      </c>
      <c r="D70" s="40">
        <v>1</v>
      </c>
      <c r="E70" s="41">
        <v>11362</v>
      </c>
      <c r="F70" s="42">
        <f>E70</f>
        <v>11362</v>
      </c>
      <c r="G70" s="49"/>
      <c r="H70" s="49"/>
    </row>
    <row r="71" spans="1:8" s="50" customFormat="1" ht="25.15" customHeight="1" x14ac:dyDescent="0.3">
      <c r="A71" s="61">
        <v>35</v>
      </c>
      <c r="B71" s="51" t="s">
        <v>34</v>
      </c>
      <c r="C71" s="44" t="s">
        <v>62</v>
      </c>
      <c r="D71" s="40">
        <v>1</v>
      </c>
      <c r="E71" s="40">
        <v>8591</v>
      </c>
      <c r="F71" s="52">
        <f>E71</f>
        <v>8591</v>
      </c>
      <c r="G71" s="49"/>
      <c r="H71" s="49"/>
    </row>
    <row r="72" spans="1:8" s="50" customFormat="1" ht="25.15" customHeight="1" x14ac:dyDescent="0.3">
      <c r="A72" s="61">
        <v>36</v>
      </c>
      <c r="B72" s="51" t="s">
        <v>34</v>
      </c>
      <c r="C72" s="44" t="s">
        <v>62</v>
      </c>
      <c r="D72" s="40">
        <v>1</v>
      </c>
      <c r="E72" s="40">
        <v>8591</v>
      </c>
      <c r="F72" s="52">
        <f>E72</f>
        <v>8591</v>
      </c>
      <c r="G72" s="49"/>
      <c r="H72" s="49"/>
    </row>
    <row r="73" spans="1:8" s="50" customFormat="1" ht="26.25" customHeight="1" x14ac:dyDescent="0.35">
      <c r="A73" s="45"/>
      <c r="B73" s="46" t="s">
        <v>28</v>
      </c>
      <c r="C73" s="46"/>
      <c r="D73" s="47">
        <f>SUM(D70:D72)</f>
        <v>3</v>
      </c>
      <c r="E73" s="47">
        <f t="shared" ref="E73:F73" si="11">SUM(E70:E72)</f>
        <v>28544</v>
      </c>
      <c r="F73" s="48">
        <f t="shared" si="11"/>
        <v>28544</v>
      </c>
      <c r="G73" s="49"/>
      <c r="H73" s="49"/>
    </row>
    <row r="74" spans="1:8" s="50" customFormat="1" ht="26.25" customHeight="1" x14ac:dyDescent="0.25">
      <c r="A74" s="57" t="s">
        <v>63</v>
      </c>
      <c r="B74" s="58"/>
      <c r="C74" s="58"/>
      <c r="D74" s="58"/>
      <c r="E74" s="58"/>
      <c r="F74" s="59"/>
      <c r="G74" s="49"/>
      <c r="H74" s="49"/>
    </row>
    <row r="75" spans="1:8" s="50" customFormat="1" ht="26.25" customHeight="1" x14ac:dyDescent="0.3">
      <c r="A75" s="43">
        <v>37</v>
      </c>
      <c r="B75" s="51" t="s">
        <v>38</v>
      </c>
      <c r="C75" s="44" t="s">
        <v>57</v>
      </c>
      <c r="D75" s="40">
        <v>1</v>
      </c>
      <c r="E75" s="41">
        <v>13719</v>
      </c>
      <c r="F75" s="42">
        <f t="shared" ref="F75:F76" si="12">SUM(E75)</f>
        <v>13719</v>
      </c>
      <c r="G75" s="49"/>
      <c r="H75" s="49"/>
    </row>
    <row r="76" spans="1:8" s="50" customFormat="1" ht="26.25" customHeight="1" x14ac:dyDescent="0.3">
      <c r="A76" s="43">
        <v>38</v>
      </c>
      <c r="B76" s="51" t="s">
        <v>34</v>
      </c>
      <c r="C76" s="44" t="s">
        <v>58</v>
      </c>
      <c r="D76" s="40">
        <v>1</v>
      </c>
      <c r="E76" s="41">
        <v>11362</v>
      </c>
      <c r="F76" s="42">
        <f t="shared" si="12"/>
        <v>11362</v>
      </c>
      <c r="G76" s="49"/>
      <c r="H76" s="49"/>
    </row>
    <row r="77" spans="1:8" s="50" customFormat="1" ht="26.25" customHeight="1" x14ac:dyDescent="0.3">
      <c r="A77" s="43">
        <v>39</v>
      </c>
      <c r="B77" s="51" t="s">
        <v>34</v>
      </c>
      <c r="C77" s="44" t="s">
        <v>58</v>
      </c>
      <c r="D77" s="40">
        <v>1</v>
      </c>
      <c r="E77" s="41">
        <v>11362</v>
      </c>
      <c r="F77" s="42">
        <f t="shared" ref="F77" si="13">E77</f>
        <v>11362</v>
      </c>
      <c r="G77" s="49"/>
      <c r="H77" s="49"/>
    </row>
    <row r="78" spans="1:8" s="50" customFormat="1" ht="26.25" customHeight="1" x14ac:dyDescent="0.35">
      <c r="A78" s="45"/>
      <c r="B78" s="46" t="s">
        <v>28</v>
      </c>
      <c r="C78" s="46"/>
      <c r="D78" s="47">
        <f>SUM(D75:D77)</f>
        <v>3</v>
      </c>
      <c r="E78" s="47">
        <f>SUM(E75:E77)</f>
        <v>36443</v>
      </c>
      <c r="F78" s="48">
        <f>SUM(F75:F77)</f>
        <v>36443</v>
      </c>
      <c r="G78" s="49"/>
      <c r="H78" s="49"/>
    </row>
    <row r="79" spans="1:8" s="50" customFormat="1" ht="25.15" customHeight="1" thickBot="1" x14ac:dyDescent="0.35">
      <c r="A79" s="63" t="s">
        <v>64</v>
      </c>
      <c r="B79" s="64"/>
      <c r="C79" s="65"/>
      <c r="D79" s="66">
        <f>D28+D37+D43+D48+D53+D61+D68+D73+D78++D30+D29</f>
        <v>39</v>
      </c>
      <c r="E79" s="66" t="s">
        <v>65</v>
      </c>
      <c r="F79" s="67">
        <f>F28+F29+F30+F37+F43+F48+F53+F61+F68+F73+F78</f>
        <v>499123</v>
      </c>
      <c r="G79" s="49"/>
      <c r="H79" s="49"/>
    </row>
    <row r="80" spans="1:8" ht="10.5" customHeight="1" x14ac:dyDescent="0.25"/>
    <row r="81" spans="1:8" ht="58.5" customHeight="1" x14ac:dyDescent="0.3">
      <c r="A81" s="68" t="s">
        <v>66</v>
      </c>
      <c r="B81" s="69"/>
      <c r="C81" s="69"/>
      <c r="D81" s="70"/>
      <c r="E81" s="71" t="s">
        <v>67</v>
      </c>
      <c r="F81" s="71"/>
    </row>
    <row r="82" spans="1:8" ht="12.75" customHeight="1" x14ac:dyDescent="0.3">
      <c r="A82" s="72"/>
      <c r="B82" s="69"/>
      <c r="C82" s="69"/>
      <c r="D82" s="70"/>
      <c r="E82" s="73"/>
      <c r="F82" s="73"/>
    </row>
    <row r="83" spans="1:8" ht="18.75" x14ac:dyDescent="0.3">
      <c r="A83" s="68" t="s">
        <v>68</v>
      </c>
      <c r="B83" s="69"/>
      <c r="C83" s="69"/>
      <c r="D83" s="70"/>
      <c r="E83" s="73"/>
      <c r="F83" s="73"/>
    </row>
    <row r="84" spans="1:8" ht="18.75" x14ac:dyDescent="0.3">
      <c r="A84" s="68" t="s">
        <v>69</v>
      </c>
      <c r="B84" s="74"/>
      <c r="C84" s="74"/>
      <c r="D84" s="75"/>
      <c r="E84" s="71" t="s">
        <v>70</v>
      </c>
      <c r="F84" s="71"/>
    </row>
    <row r="85" spans="1:8" ht="18.75" x14ac:dyDescent="0.25">
      <c r="A85" s="68" t="s">
        <v>71</v>
      </c>
    </row>
    <row r="86" spans="1:8" s="17" customFormat="1" x14ac:dyDescent="0.25">
      <c r="A86" s="1"/>
      <c r="B86" s="5" t="s">
        <v>72</v>
      </c>
      <c r="C86" s="5"/>
      <c r="E86" s="20"/>
      <c r="F86" s="20"/>
      <c r="G86" s="4"/>
      <c r="H86" s="4"/>
    </row>
  </sheetData>
  <mergeCells count="26">
    <mergeCell ref="E81:F81"/>
    <mergeCell ref="E84:F84"/>
    <mergeCell ref="A49:F49"/>
    <mergeCell ref="A54:F54"/>
    <mergeCell ref="A62:F62"/>
    <mergeCell ref="A69:F69"/>
    <mergeCell ref="A74:F74"/>
    <mergeCell ref="A79:B79"/>
    <mergeCell ref="A17:F17"/>
    <mergeCell ref="A18:F18"/>
    <mergeCell ref="A22:F22"/>
    <mergeCell ref="A31:F31"/>
    <mergeCell ref="A38:F38"/>
    <mergeCell ref="A44:F44"/>
    <mergeCell ref="D7:F7"/>
    <mergeCell ref="D8:F8"/>
    <mergeCell ref="D11:E11"/>
    <mergeCell ref="D12:F12"/>
    <mergeCell ref="A15:F15"/>
    <mergeCell ref="A16:F16"/>
    <mergeCell ref="D1:F1"/>
    <mergeCell ref="D2:F2"/>
    <mergeCell ref="D3:F3"/>
    <mergeCell ref="D4:F4"/>
    <mergeCell ref="D5:F5"/>
    <mergeCell ref="D6:F6"/>
  </mergeCells>
  <pageMargins left="1.1417322834645669" right="0" top="0.19685039370078741" bottom="0" header="0.11811023622047245" footer="0"/>
  <pageSetup scale="68" orientation="portrait" r:id="rId1"/>
  <headerFooter alignWithMargins="0"/>
  <rowBreaks count="1" manualBreakCount="1">
    <brk id="43" max="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view="pageBreakPreview" topLeftCell="A16" zoomScaleNormal="100" zoomScaleSheetLayoutView="100" workbookViewId="0">
      <selection activeCell="G19" sqref="G19"/>
    </sheetView>
  </sheetViews>
  <sheetFormatPr defaultRowHeight="12.75" x14ac:dyDescent="0.2"/>
  <cols>
    <col min="1" max="1" width="44.140625" style="77" customWidth="1"/>
    <col min="2" max="2" width="17.28515625" style="77" customWidth="1"/>
    <col min="3" max="3" width="18.42578125" style="77" customWidth="1"/>
    <col min="4" max="4" width="20.5703125" style="77" customWidth="1"/>
    <col min="5" max="5" width="26" style="77" customWidth="1"/>
    <col min="6" max="16384" width="9.140625" style="77"/>
  </cols>
  <sheetData>
    <row r="1" spans="1:5" ht="18.75" x14ac:dyDescent="0.3">
      <c r="A1" s="2"/>
      <c r="B1" s="2"/>
      <c r="C1" s="17"/>
      <c r="D1" s="141" t="s">
        <v>124</v>
      </c>
      <c r="E1" s="141"/>
    </row>
    <row r="2" spans="1:5" ht="18.75" x14ac:dyDescent="0.25">
      <c r="A2" s="5"/>
      <c r="B2" s="5"/>
      <c r="C2" s="17"/>
      <c r="D2" s="142" t="s">
        <v>1</v>
      </c>
      <c r="E2" s="143"/>
    </row>
    <row r="3" spans="1:5" ht="18.75" x14ac:dyDescent="0.25">
      <c r="A3" s="5"/>
      <c r="B3" s="5"/>
      <c r="C3" s="17"/>
      <c r="D3" s="144" t="s">
        <v>2</v>
      </c>
      <c r="E3" s="143"/>
    </row>
    <row r="4" spans="1:5" ht="18.75" x14ac:dyDescent="0.25">
      <c r="A4" s="5"/>
      <c r="B4" s="5"/>
      <c r="C4" s="17"/>
      <c r="D4" s="144" t="s">
        <v>125</v>
      </c>
      <c r="E4" s="143"/>
    </row>
    <row r="5" spans="1:5" ht="18.75" x14ac:dyDescent="0.25">
      <c r="A5" s="5"/>
      <c r="B5" s="5"/>
      <c r="C5" s="17"/>
      <c r="D5" s="144" t="s">
        <v>126</v>
      </c>
      <c r="E5" s="143"/>
    </row>
    <row r="6" spans="1:5" ht="18.75" x14ac:dyDescent="0.25">
      <c r="A6" s="5"/>
      <c r="B6" s="5"/>
      <c r="C6" s="17"/>
      <c r="D6" s="144" t="s">
        <v>127</v>
      </c>
      <c r="E6" s="143"/>
    </row>
    <row r="7" spans="1:5" ht="18.75" x14ac:dyDescent="0.25">
      <c r="A7" s="5"/>
      <c r="B7" s="5"/>
      <c r="C7" s="17"/>
      <c r="D7" s="145" t="s">
        <v>6</v>
      </c>
      <c r="E7" s="146"/>
    </row>
    <row r="8" spans="1:5" ht="18.75" x14ac:dyDescent="0.25">
      <c r="A8" s="5"/>
      <c r="B8" s="5"/>
      <c r="C8" s="17"/>
      <c r="D8" s="147" t="s">
        <v>7</v>
      </c>
      <c r="E8" s="148"/>
    </row>
    <row r="9" spans="1:5" ht="12" customHeight="1" x14ac:dyDescent="0.25">
      <c r="A9" s="5"/>
      <c r="B9" s="5"/>
      <c r="C9" s="17"/>
      <c r="D9" s="149" t="s">
        <v>8</v>
      </c>
      <c r="E9" s="149"/>
    </row>
    <row r="10" spans="1:5" ht="25.5" customHeight="1" x14ac:dyDescent="0.3">
      <c r="A10" s="5"/>
      <c r="B10" s="5"/>
      <c r="C10" s="17"/>
      <c r="D10" s="150"/>
      <c r="E10" s="151" t="s">
        <v>128</v>
      </c>
    </row>
    <row r="11" spans="1:5" ht="15.75" x14ac:dyDescent="0.25">
      <c r="A11" s="5"/>
      <c r="B11" s="5"/>
      <c r="C11" s="17"/>
      <c r="D11" s="152" t="s">
        <v>10</v>
      </c>
      <c r="E11" s="152"/>
    </row>
    <row r="12" spans="1:5" ht="15.75" x14ac:dyDescent="0.25">
      <c r="A12" s="5"/>
      <c r="B12" s="5"/>
      <c r="C12" s="17"/>
      <c r="D12" s="153" t="s">
        <v>129</v>
      </c>
      <c r="E12" s="153"/>
    </row>
    <row r="13" spans="1:5" ht="15.75" x14ac:dyDescent="0.25">
      <c r="A13" s="5"/>
      <c r="B13" s="5"/>
      <c r="C13" s="17"/>
      <c r="D13" s="18"/>
      <c r="E13" s="18"/>
    </row>
    <row r="14" spans="1:5" ht="15.75" x14ac:dyDescent="0.25">
      <c r="A14" s="5"/>
      <c r="B14" s="5"/>
      <c r="C14" s="18"/>
      <c r="D14" s="19"/>
      <c r="E14" s="20"/>
    </row>
    <row r="15" spans="1:5" ht="20.25" x14ac:dyDescent="0.3">
      <c r="A15" s="154" t="s">
        <v>130</v>
      </c>
      <c r="B15" s="154"/>
      <c r="C15" s="154"/>
      <c r="D15" s="154"/>
      <c r="E15" s="155"/>
    </row>
    <row r="16" spans="1:5" ht="20.25" x14ac:dyDescent="0.3">
      <c r="A16" s="154" t="s">
        <v>131</v>
      </c>
      <c r="B16" s="154"/>
      <c r="C16" s="154"/>
      <c r="D16" s="154"/>
      <c r="E16" s="155"/>
    </row>
    <row r="17" spans="1:5" ht="18.75" x14ac:dyDescent="0.3">
      <c r="A17" s="88" t="s">
        <v>14</v>
      </c>
      <c r="B17" s="88"/>
      <c r="C17" s="88"/>
      <c r="D17" s="88"/>
      <c r="E17" s="88"/>
    </row>
    <row r="18" spans="1:5" ht="18.75" x14ac:dyDescent="0.3">
      <c r="A18" s="91" t="s">
        <v>84</v>
      </c>
      <c r="B18" s="91"/>
      <c r="C18" s="91"/>
      <c r="D18" s="91"/>
      <c r="E18" s="91"/>
    </row>
    <row r="19" spans="1:5" ht="16.5" thickBot="1" x14ac:dyDescent="0.3">
      <c r="A19" s="5"/>
      <c r="B19" s="5"/>
      <c r="C19" s="5"/>
      <c r="D19" s="5"/>
      <c r="E19" s="5"/>
    </row>
    <row r="20" spans="1:5" ht="63.75" customHeight="1" x14ac:dyDescent="0.2">
      <c r="A20" s="156" t="s">
        <v>17</v>
      </c>
      <c r="B20" s="26" t="s">
        <v>18</v>
      </c>
      <c r="C20" s="26" t="s">
        <v>19</v>
      </c>
      <c r="D20" s="27" t="s">
        <v>20</v>
      </c>
      <c r="E20" s="28" t="s">
        <v>21</v>
      </c>
    </row>
    <row r="21" spans="1:5" ht="18.75" x14ac:dyDescent="0.3">
      <c r="A21" s="157" t="s">
        <v>132</v>
      </c>
      <c r="B21" s="158"/>
      <c r="C21" s="159">
        <v>39</v>
      </c>
      <c r="D21" s="160" t="s">
        <v>65</v>
      </c>
      <c r="E21" s="161">
        <v>499123</v>
      </c>
    </row>
    <row r="22" spans="1:5" ht="18.75" x14ac:dyDescent="0.3">
      <c r="A22" s="35" t="s">
        <v>133</v>
      </c>
      <c r="B22" s="121"/>
      <c r="C22" s="36"/>
      <c r="D22" s="36"/>
      <c r="E22" s="37"/>
    </row>
    <row r="23" spans="1:5" ht="18.75" x14ac:dyDescent="0.3">
      <c r="A23" s="162" t="s">
        <v>49</v>
      </c>
      <c r="B23" s="120"/>
      <c r="C23" s="120"/>
      <c r="D23" s="120"/>
      <c r="E23" s="163"/>
    </row>
    <row r="24" spans="1:5" ht="18.75" x14ac:dyDescent="0.3">
      <c r="A24" s="164" t="s">
        <v>54</v>
      </c>
      <c r="B24" s="51"/>
      <c r="C24" s="40">
        <v>1</v>
      </c>
      <c r="D24" s="60">
        <v>3696</v>
      </c>
      <c r="E24" s="52">
        <v>3696</v>
      </c>
    </row>
    <row r="25" spans="1:5" ht="18.75" x14ac:dyDescent="0.3">
      <c r="A25" s="164" t="s">
        <v>55</v>
      </c>
      <c r="B25" s="51"/>
      <c r="C25" s="40">
        <v>1</v>
      </c>
      <c r="D25" s="60">
        <v>3541</v>
      </c>
      <c r="E25" s="52">
        <v>3541</v>
      </c>
    </row>
    <row r="26" spans="1:5" ht="18.75" x14ac:dyDescent="0.3">
      <c r="A26" s="165" t="s">
        <v>98</v>
      </c>
      <c r="B26" s="166"/>
      <c r="C26" s="116">
        <f>C25+C24</f>
        <v>2</v>
      </c>
      <c r="D26" s="116" t="s">
        <v>65</v>
      </c>
      <c r="E26" s="167">
        <f>E25+E24</f>
        <v>7237</v>
      </c>
    </row>
    <row r="27" spans="1:5" ht="18.75" x14ac:dyDescent="0.3">
      <c r="A27" s="168" t="s">
        <v>134</v>
      </c>
      <c r="B27" s="169"/>
      <c r="C27" s="116">
        <f>C26</f>
        <v>2</v>
      </c>
      <c r="D27" s="116" t="str">
        <f t="shared" ref="D27:E27" si="0">D26</f>
        <v>х</v>
      </c>
      <c r="E27" s="116">
        <f t="shared" si="0"/>
        <v>7237</v>
      </c>
    </row>
    <row r="28" spans="1:5" ht="18.75" x14ac:dyDescent="0.3">
      <c r="A28" s="162" t="s">
        <v>135</v>
      </c>
      <c r="B28" s="120"/>
      <c r="C28" s="120"/>
      <c r="D28" s="120"/>
      <c r="E28" s="163"/>
    </row>
    <row r="29" spans="1:5" ht="18.75" x14ac:dyDescent="0.3">
      <c r="A29" s="162" t="s">
        <v>49</v>
      </c>
      <c r="B29" s="120"/>
      <c r="C29" s="120"/>
      <c r="D29" s="120"/>
      <c r="E29" s="163"/>
    </row>
    <row r="30" spans="1:5" ht="18.75" x14ac:dyDescent="0.3">
      <c r="A30" s="164" t="s">
        <v>54</v>
      </c>
      <c r="B30" s="51"/>
      <c r="C30" s="40">
        <v>1</v>
      </c>
      <c r="D30" s="60">
        <v>4082</v>
      </c>
      <c r="E30" s="170">
        <v>4082</v>
      </c>
    </row>
    <row r="31" spans="1:5" ht="18.75" x14ac:dyDescent="0.3">
      <c r="A31" s="164" t="s">
        <v>55</v>
      </c>
      <c r="B31" s="51"/>
      <c r="C31" s="40">
        <v>1</v>
      </c>
      <c r="D31" s="60">
        <v>3911</v>
      </c>
      <c r="E31" s="170">
        <v>3911</v>
      </c>
    </row>
    <row r="32" spans="1:5" ht="18.75" x14ac:dyDescent="0.3">
      <c r="A32" s="168" t="s">
        <v>98</v>
      </c>
      <c r="B32" s="171"/>
      <c r="C32" s="116">
        <f>C31+C30</f>
        <v>2</v>
      </c>
      <c r="D32" s="116" t="s">
        <v>65</v>
      </c>
      <c r="E32" s="167">
        <f>E31+E30</f>
        <v>7993</v>
      </c>
    </row>
    <row r="33" spans="1:5" ht="18.75" x14ac:dyDescent="0.3">
      <c r="A33" s="168" t="s">
        <v>134</v>
      </c>
      <c r="B33" s="171"/>
      <c r="C33" s="116">
        <f>C32</f>
        <v>2</v>
      </c>
      <c r="D33" s="116" t="str">
        <f t="shared" ref="D33:E33" si="1">D32</f>
        <v>х</v>
      </c>
      <c r="E33" s="116">
        <f t="shared" si="1"/>
        <v>7993</v>
      </c>
    </row>
    <row r="34" spans="1:5" ht="38.25" thickBot="1" x14ac:dyDescent="0.35">
      <c r="A34" s="172" t="s">
        <v>136</v>
      </c>
      <c r="B34" s="173"/>
      <c r="C34" s="66">
        <f>C21-C27+C33</f>
        <v>39</v>
      </c>
      <c r="D34" s="66" t="s">
        <v>65</v>
      </c>
      <c r="E34" s="66">
        <f t="shared" ref="E34" si="2">E21-E27+E33</f>
        <v>499879</v>
      </c>
    </row>
    <row r="35" spans="1:5" ht="15.75" x14ac:dyDescent="0.25">
      <c r="A35" s="5"/>
      <c r="B35" s="5"/>
      <c r="C35" s="17"/>
      <c r="D35" s="20"/>
      <c r="E35" s="20"/>
    </row>
    <row r="36" spans="1:5" ht="42.75" customHeight="1" x14ac:dyDescent="0.3">
      <c r="A36" s="69" t="s">
        <v>66</v>
      </c>
      <c r="B36" s="69"/>
      <c r="C36" s="70"/>
      <c r="D36" s="73"/>
      <c r="E36" s="174" t="s">
        <v>67</v>
      </c>
    </row>
    <row r="37" spans="1:5" ht="18.75" x14ac:dyDescent="0.3">
      <c r="A37" s="69"/>
      <c r="B37" s="69"/>
      <c r="C37" s="70"/>
      <c r="D37" s="73"/>
      <c r="E37" s="73"/>
    </row>
    <row r="38" spans="1:5" ht="18.75" x14ac:dyDescent="0.3">
      <c r="A38" s="68" t="s">
        <v>68</v>
      </c>
      <c r="B38" s="68"/>
      <c r="C38" s="69"/>
      <c r="D38" s="73"/>
      <c r="E38" s="73"/>
    </row>
    <row r="39" spans="1:5" ht="18.75" x14ac:dyDescent="0.3">
      <c r="A39" s="68" t="s">
        <v>69</v>
      </c>
      <c r="B39" s="68"/>
      <c r="C39" s="74"/>
      <c r="D39" s="175"/>
    </row>
    <row r="40" spans="1:5" ht="18.75" x14ac:dyDescent="0.25">
      <c r="A40" s="68" t="s">
        <v>137</v>
      </c>
      <c r="B40" s="68"/>
      <c r="C40" s="5"/>
      <c r="D40" s="20"/>
      <c r="E40" s="176" t="s">
        <v>70</v>
      </c>
    </row>
    <row r="41" spans="1:5" ht="15.75" x14ac:dyDescent="0.25">
      <c r="A41" s="5" t="s">
        <v>72</v>
      </c>
      <c r="B41" s="5"/>
      <c r="C41" s="17"/>
      <c r="D41" s="20"/>
      <c r="E41" s="20"/>
    </row>
  </sheetData>
  <mergeCells count="8">
    <mergeCell ref="A28:E28"/>
    <mergeCell ref="A29:E29"/>
    <mergeCell ref="D9:E9"/>
    <mergeCell ref="D12:E12"/>
    <mergeCell ref="A17:E17"/>
    <mergeCell ref="A18:E18"/>
    <mergeCell ref="A22:E22"/>
    <mergeCell ref="A23:E23"/>
  </mergeCells>
  <pageMargins left="0.9055118110236221" right="0.11811023622047245" top="0.55118110236220474" bottom="0.15748031496062992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відділи</vt:lpstr>
      <vt:lpstr>апарат</vt:lpstr>
      <vt:lpstr>перелік 1 2024</vt:lpstr>
      <vt:lpstr>апарат!Заголовки_для_печати</vt:lpstr>
      <vt:lpstr>апарат!Область_печати</vt:lpstr>
      <vt:lpstr>відділи!Область_печати</vt:lpstr>
      <vt:lpstr>'перелік 1 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2024-02-08T10:05:50Z</dcterms:modified>
</cp:coreProperties>
</file>