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111\Desktop\Інформація щодо виконання районного бюджету Рівненського району\"/>
    </mc:Choice>
  </mc:AlternateContent>
  <bookViews>
    <workbookView xWindow="32760" yWindow="45" windowWidth="15195" windowHeight="9975"/>
  </bookViews>
  <sheets>
    <sheet name="Лист1" sheetId="1" r:id="rId1"/>
  </sheets>
  <definedNames>
    <definedName name="_xlnm.Print_Titles" localSheetId="0">Лист1!$6:$6</definedName>
  </definedNames>
  <calcPr calcId="977461" fullCalcOnLoad="1"/>
</workbook>
</file>

<file path=xl/calcChain.xml><?xml version="1.0" encoding="utf-8"?>
<calcChain xmlns="http://schemas.openxmlformats.org/spreadsheetml/2006/main">
  <c r="E12" i="1" l="1"/>
  <c r="E22" i="1"/>
  <c r="E19" i="1"/>
  <c r="F21" i="1"/>
  <c r="F20" i="1"/>
  <c r="F19" i="1"/>
  <c r="D7" i="1"/>
  <c r="D22" i="1"/>
  <c r="F16" i="1"/>
  <c r="F13" i="1"/>
  <c r="D12" i="1"/>
  <c r="C12" i="1"/>
  <c r="C13" i="1"/>
  <c r="E13" i="1"/>
  <c r="D13" i="1"/>
  <c r="C19" i="1"/>
  <c r="D19" i="1"/>
  <c r="D18" i="1"/>
  <c r="E25" i="1"/>
  <c r="E24" i="1"/>
  <c r="D25" i="1"/>
  <c r="E18" i="1"/>
  <c r="C18" i="1"/>
  <c r="E14" i="1"/>
  <c r="C7" i="1"/>
  <c r="C22" i="1"/>
  <c r="F11" i="1"/>
  <c r="E41" i="1"/>
  <c r="D41" i="1"/>
  <c r="C41" i="1"/>
  <c r="C34" i="1"/>
  <c r="C28" i="1"/>
  <c r="C25" i="1"/>
  <c r="C24" i="1"/>
  <c r="C14" i="1"/>
  <c r="F47" i="1"/>
  <c r="F43" i="1"/>
  <c r="F39" i="1"/>
  <c r="F37" i="1"/>
  <c r="F36" i="1"/>
  <c r="F35" i="1"/>
  <c r="D34" i="1"/>
  <c r="D28" i="1"/>
  <c r="E34" i="1"/>
  <c r="F32" i="1"/>
  <c r="F27" i="1"/>
  <c r="F26" i="1"/>
  <c r="D14" i="1"/>
  <c r="F17" i="1"/>
  <c r="F15" i="1"/>
  <c r="F8" i="1"/>
  <c r="F29" i="1"/>
  <c r="E7" i="1"/>
  <c r="F7" i="1"/>
  <c r="F9" i="1"/>
  <c r="F34" i="1"/>
  <c r="F25" i="1"/>
  <c r="F14" i="1"/>
  <c r="F41" i="1"/>
  <c r="C23" i="1"/>
  <c r="E28" i="1"/>
  <c r="F28" i="1"/>
  <c r="F12" i="1"/>
  <c r="F18" i="1"/>
  <c r="D24" i="1"/>
  <c r="D23" i="1"/>
  <c r="E23" i="1"/>
  <c r="F23" i="1"/>
  <c r="F22" i="1"/>
  <c r="F24" i="1"/>
</calcChain>
</file>

<file path=xl/sharedStrings.xml><?xml version="1.0" encoding="utf-8"?>
<sst xmlns="http://schemas.openxmlformats.org/spreadsheetml/2006/main" count="91" uniqueCount="81">
  <si>
    <t>Загальний фонд</t>
  </si>
  <si>
    <t>Показник</t>
  </si>
  <si>
    <t>0100</t>
  </si>
  <si>
    <t>Державне управління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</si>
  <si>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</si>
  <si>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</si>
  <si>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2000</t>
  </si>
  <si>
    <t>2111</t>
  </si>
  <si>
    <t>9000</t>
  </si>
  <si>
    <t>Міжбюджетні трансферти</t>
  </si>
  <si>
    <t>Субвенція з місцевого бюджету державному бюджету на виконання програм соціально-економічного розвитку регіонів</t>
  </si>
  <si>
    <t>Всього по бюджету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</si>
  <si>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</si>
  <si>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</si>
  <si>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</si>
  <si>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</si>
  <si>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</si>
  <si>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</si>
  <si>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</si>
  <si>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</si>
  <si>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</si>
  <si>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</si>
  <si>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</si>
  <si>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</si>
  <si>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2220</t>
  </si>
  <si>
    <t>Медикаменти та перев`язувальні матеріали</t>
  </si>
  <si>
    <t>2230</t>
  </si>
  <si>
    <t>Продукти харчування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</si>
  <si>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</si>
  <si>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</si>
  <si>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</si>
  <si>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</si>
  <si>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</si>
  <si>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</si>
  <si>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</si>
  <si>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</si>
  <si>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</si>
  <si>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</si>
  <si>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</si>
  <si>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</si>
  <si>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</si>
  <si>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</si>
  <si>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</si>
  <si>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</si>
  <si>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2280</t>
  </si>
  <si>
    <t>Дослідження і розробки, окремі заходи по реалізації державних (регіональних) програм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</si>
  <si>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</si>
  <si>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</si>
  <si>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</si>
  <si>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</si>
  <si>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2620</t>
  </si>
  <si>
    <t>Поточні трансферти органам державного управління інших рівнів</t>
  </si>
  <si>
    <t>2700</t>
  </si>
  <si>
    <t>Соціальне забезпечення</t>
  </si>
  <si>
    <t>2730</t>
  </si>
  <si>
    <t>Інші виплати населенню</t>
  </si>
  <si>
    <t>2800</t>
  </si>
  <si>
    <t>Інші поточні видатки</t>
  </si>
  <si>
    <t>Нерозподілені видатки</t>
  </si>
  <si>
    <t>тис.грн</t>
  </si>
  <si>
    <t>Відсоток виконання</t>
  </si>
  <si>
    <t>в т.ч.</t>
  </si>
  <si>
    <t xml:space="preserve">Інша діяльність </t>
  </si>
  <si>
    <t>Заходи та роботи з територіальної оборони</t>
  </si>
  <si>
    <t xml:space="preserve">  -</t>
  </si>
  <si>
    <t>Код               програмної класифікації видатків бюджету</t>
  </si>
  <si>
    <t>0180</t>
  </si>
  <si>
    <t>Інша діяльність у сфері державного управління</t>
  </si>
  <si>
    <t>видатки на виконання «Програми забезпечення виконання рішень суду та виконавчих документів інших органів на 2023-2024 роки»</t>
  </si>
  <si>
    <t>видатки на виконання «Програми підготовки територіальної оборони та місцевого населення до участі в русі національного спротиву в Рівненському районі на 2022-2024 роки»</t>
  </si>
  <si>
    <t xml:space="preserve"> Аналіз виконання плану по видатках районного бюджету Рівненського району    </t>
  </si>
  <si>
    <t>видатки на виконання «Районної програми забезпечення поінформованості населення та сприяння розвитку інформаційного простору Рівненського району на 2021-2023 роки»</t>
  </si>
  <si>
    <t>видатки на виконання  «Програми забезпечення мобілізаційної підготовки та оборонної роботи у Рівненському районі на 2024-2026 роки»</t>
  </si>
  <si>
    <t>видатки на виконання «Програми підвищення ефективності виконання повноважень органами виконавчої влади щодо реалізації державної регіональної політики та впровадження реформ у Рівненському районі на 2021-2025 роки»</t>
  </si>
  <si>
    <t>за І квартал 2025 року</t>
  </si>
  <si>
    <t>План                                   на 2025 рік                             з                  урахуванням змін</t>
  </si>
  <si>
    <t>План                                   на І квартал 2025  року                             з урахуванням змін</t>
  </si>
  <si>
    <t>Касові видатки за І квартал 2025 року</t>
  </si>
  <si>
    <t>Заходи та роботи з мобілізаційної підготовки місцевого значення</t>
  </si>
  <si>
    <t>«Програма забезпечення мобілізаційної підготовки та оборонної роботи у Рівненському районі                                  на 2024-2026 роки»</t>
  </si>
  <si>
    <t>Резервний фонд місцевого бюджету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</si>
</sst>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91" formatCode="0.0"/>
    <numFmt numFmtId="197" formatCode="#,##0.0"/>
  </numFmts>
  <fonts count="7" x14ac:knownFonts="1"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Arial Cyr"/>
      <charset val="204"/>
    </font>
    <font>
      <b/>
      <sz val="1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4" fillId="0" borderId="0" xfId="0" applyFont="1" applyFill="1"/>
    <xf numFmtId="0" fontId="3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 shrinkToFit="1"/>
    </xf>
    <xf numFmtId="0" fontId="3" fillId="0" borderId="1" xfId="0" applyFont="1" applyFill="1" applyBorder="1" applyAlignment="1">
      <alignment wrapText="1" shrinkToFit="1"/>
    </xf>
    <xf numFmtId="0" fontId="5" fillId="0" borderId="0" xfId="0" applyFont="1" applyFill="1"/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wrapText="1"/>
    </xf>
    <xf numFmtId="0" fontId="2" fillId="0" borderId="0" xfId="0" quotePrefix="1" applyFont="1" applyFill="1" applyBorder="1" applyAlignment="1">
      <alignment horizontal="left"/>
    </xf>
    <xf numFmtId="0" fontId="2" fillId="0" borderId="0" xfId="0" applyFont="1" applyFill="1" applyBorder="1" applyAlignment="1">
      <alignment wrapText="1" shrinkToFit="1"/>
    </xf>
    <xf numFmtId="191" fontId="2" fillId="0" borderId="0" xfId="0" applyNumberFormat="1" applyFont="1" applyFill="1" applyBorder="1"/>
    <xf numFmtId="191" fontId="3" fillId="0" borderId="0" xfId="0" applyNumberFormat="1" applyFont="1" applyFill="1"/>
    <xf numFmtId="0" fontId="3" fillId="0" borderId="0" xfId="0" applyFont="1" applyFill="1" applyAlignment="1">
      <alignment horizontal="right"/>
    </xf>
    <xf numFmtId="0" fontId="2" fillId="0" borderId="1" xfId="0" quotePrefix="1" applyFont="1" applyFill="1" applyBorder="1" applyAlignment="1">
      <alignment horizontal="right" wrapText="1"/>
    </xf>
    <xf numFmtId="197" fontId="2" fillId="0" borderId="1" xfId="0" applyNumberFormat="1" applyFont="1" applyFill="1" applyBorder="1" applyAlignment="1">
      <alignment wrapText="1"/>
    </xf>
    <xf numFmtId="0" fontId="3" fillId="0" borderId="1" xfId="0" quotePrefix="1" applyFont="1" applyFill="1" applyBorder="1" applyAlignment="1">
      <alignment horizontal="right" wrapText="1"/>
    </xf>
    <xf numFmtId="197" fontId="3" fillId="0" borderId="1" xfId="0" applyNumberFormat="1" applyFont="1" applyFill="1" applyBorder="1" applyAlignment="1">
      <alignment wrapText="1"/>
    </xf>
    <xf numFmtId="0" fontId="3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right" wrapText="1"/>
    </xf>
    <xf numFmtId="191" fontId="2" fillId="0" borderId="1" xfId="0" applyNumberFormat="1" applyFont="1" applyFill="1" applyBorder="1" applyAlignment="1">
      <alignment wrapText="1"/>
    </xf>
    <xf numFmtId="191" fontId="3" fillId="0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wrapText="1"/>
    </xf>
    <xf numFmtId="191" fontId="2" fillId="0" borderId="1" xfId="0" applyNumberFormat="1" applyFont="1" applyFill="1" applyBorder="1" applyAlignment="1">
      <alignment horizontal="right" wrapText="1"/>
    </xf>
    <xf numFmtId="49" fontId="3" fillId="0" borderId="0" xfId="0" applyNumberFormat="1" applyFont="1" applyFill="1" applyAlignment="1">
      <alignment horizontal="right"/>
    </xf>
    <xf numFmtId="191" fontId="3" fillId="0" borderId="1" xfId="0" applyNumberFormat="1" applyFont="1" applyFill="1" applyBorder="1"/>
    <xf numFmtId="191" fontId="2" fillId="3" borderId="1" xfId="0" applyNumberFormat="1" applyFont="1" applyFill="1" applyBorder="1" applyAlignment="1">
      <alignment wrapText="1"/>
    </xf>
    <xf numFmtId="49" fontId="3" fillId="0" borderId="1" xfId="0" quotePrefix="1" applyNumberFormat="1" applyFont="1" applyFill="1" applyBorder="1" applyAlignment="1">
      <alignment horizontal="right" wrapText="1"/>
    </xf>
    <xf numFmtId="0" fontId="3" fillId="2" borderId="1" xfId="0" applyFont="1" applyFill="1" applyBorder="1" applyAlignment="1">
      <alignment horizontal="left" wrapText="1"/>
    </xf>
    <xf numFmtId="0" fontId="6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left" wrapText="1"/>
    </xf>
    <xf numFmtId="0" fontId="0" fillId="0" borderId="3" xfId="0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tabSelected="1" topLeftCell="A40" zoomScale="80" zoomScaleNormal="80" zoomScaleSheetLayoutView="80" zoomScalePageLayoutView="90" workbookViewId="0">
      <selection activeCell="A49" sqref="A49:F49"/>
    </sheetView>
  </sheetViews>
  <sheetFormatPr defaultRowHeight="18" x14ac:dyDescent="0.25"/>
  <cols>
    <col min="1" max="1" width="16.7109375" style="1" customWidth="1"/>
    <col min="2" max="2" width="66.28515625" style="1" customWidth="1"/>
    <col min="3" max="3" width="18.5703125" style="1" customWidth="1"/>
    <col min="4" max="4" width="17.85546875" style="1" customWidth="1"/>
    <col min="5" max="5" width="16.5703125" style="1" customWidth="1"/>
    <col min="6" max="6" width="13.42578125" style="1" customWidth="1"/>
    <col min="7" max="16384" width="9.140625" style="1"/>
  </cols>
  <sheetData>
    <row r="1" spans="1:7" ht="33.75" customHeight="1" x14ac:dyDescent="0.3">
      <c r="F1" s="26"/>
    </row>
    <row r="2" spans="1:7" ht="39.75" customHeight="1" x14ac:dyDescent="0.3">
      <c r="A2" s="31" t="s">
        <v>70</v>
      </c>
      <c r="B2" s="31"/>
      <c r="C2" s="31"/>
      <c r="D2" s="31"/>
      <c r="E2" s="31"/>
      <c r="F2" s="31"/>
    </row>
    <row r="3" spans="1:7" ht="21.75" customHeight="1" x14ac:dyDescent="0.3">
      <c r="A3" s="31" t="s">
        <v>74</v>
      </c>
      <c r="B3" s="31"/>
      <c r="C3" s="31"/>
      <c r="D3" s="31"/>
      <c r="E3" s="31"/>
      <c r="F3" s="31"/>
    </row>
    <row r="4" spans="1:7" ht="18.75" x14ac:dyDescent="0.3">
      <c r="A4" s="32" t="s">
        <v>0</v>
      </c>
      <c r="B4" s="32"/>
      <c r="C4" s="32"/>
      <c r="D4" s="32"/>
      <c r="E4" s="32"/>
      <c r="F4" s="32"/>
    </row>
    <row r="5" spans="1:7" ht="18.75" x14ac:dyDescent="0.3">
      <c r="A5" s="2"/>
      <c r="B5" s="2"/>
      <c r="C5" s="2"/>
      <c r="D5" s="2"/>
      <c r="F5" s="13" t="s">
        <v>59</v>
      </c>
    </row>
    <row r="6" spans="1:7" ht="144" customHeight="1" x14ac:dyDescent="0.25">
      <c r="A6" s="3" t="s">
        <v>65</v>
      </c>
      <c r="B6" s="3" t="s">
        <v>1</v>
      </c>
      <c r="C6" s="3" t="s">
        <v>75</v>
      </c>
      <c r="D6" s="3" t="s">
        <v>76</v>
      </c>
      <c r="E6" s="3" t="s">
        <v>77</v>
      </c>
      <c r="F6" s="3" t="s">
        <v>60</v>
      </c>
    </row>
    <row r="7" spans="1:7" ht="18.75" x14ac:dyDescent="0.3">
      <c r="A7" s="14" t="s">
        <v>2</v>
      </c>
      <c r="B7" s="4" t="s">
        <v>3</v>
      </c>
      <c r="C7" s="15">
        <f>C8+C9</f>
        <v>2937.4</v>
      </c>
      <c r="D7" s="15">
        <f>D8</f>
        <v>826.9</v>
      </c>
      <c r="E7" s="15">
        <f>E8+E9</f>
        <v>607.9</v>
      </c>
      <c r="F7" s="15">
        <f>E7/D7*100</f>
        <v>73.515539968557263</v>
      </c>
    </row>
    <row r="8" spans="1:7" ht="75" x14ac:dyDescent="0.3">
      <c r="A8" s="16" t="s">
        <v>4</v>
      </c>
      <c r="B8" s="5" t="s">
        <v>5</v>
      </c>
      <c r="C8" s="27">
        <v>2937.4</v>
      </c>
      <c r="D8" s="17">
        <v>826.9</v>
      </c>
      <c r="E8" s="17">
        <v>607.9</v>
      </c>
      <c r="F8" s="15">
        <f>E8/D8*100</f>
        <v>73.515539968557263</v>
      </c>
    </row>
    <row r="9" spans="1:7" ht="23.25" hidden="1" customHeight="1" x14ac:dyDescent="0.3">
      <c r="A9" s="29" t="s">
        <v>66</v>
      </c>
      <c r="B9" s="5" t="s">
        <v>67</v>
      </c>
      <c r="C9" s="27">
        <v>0</v>
      </c>
      <c r="D9" s="17">
        <v>0</v>
      </c>
      <c r="E9" s="17">
        <v>0</v>
      </c>
      <c r="F9" s="15" t="e">
        <f>E9/D9*100</f>
        <v>#DIV/0!</v>
      </c>
    </row>
    <row r="10" spans="1:7" ht="37.5" hidden="1" customHeight="1" x14ac:dyDescent="0.3">
      <c r="A10" s="29" t="s">
        <v>61</v>
      </c>
      <c r="B10" s="5" t="s">
        <v>68</v>
      </c>
      <c r="C10" s="27">
        <v>0</v>
      </c>
      <c r="D10" s="17">
        <v>0</v>
      </c>
      <c r="E10" s="17">
        <v>0</v>
      </c>
      <c r="F10" s="15">
        <v>0</v>
      </c>
    </row>
    <row r="11" spans="1:7" ht="66" hidden="1" customHeight="1" x14ac:dyDescent="0.3">
      <c r="A11" s="29" t="s">
        <v>61</v>
      </c>
      <c r="B11" s="5" t="s">
        <v>71</v>
      </c>
      <c r="C11" s="27">
        <v>0</v>
      </c>
      <c r="D11" s="17">
        <v>0</v>
      </c>
      <c r="E11" s="17">
        <v>0</v>
      </c>
      <c r="F11" s="15" t="e">
        <f>E11/D11*100</f>
        <v>#DIV/0!</v>
      </c>
    </row>
    <row r="12" spans="1:7" ht="18.75" x14ac:dyDescent="0.3">
      <c r="A12" s="14">
        <v>8000</v>
      </c>
      <c r="B12" s="19" t="s">
        <v>62</v>
      </c>
      <c r="C12" s="15">
        <f>C13+C17</f>
        <v>24.6</v>
      </c>
      <c r="D12" s="15">
        <f>D13+D17</f>
        <v>6.6</v>
      </c>
      <c r="E12" s="15">
        <f>E13+E17</f>
        <v>3.9</v>
      </c>
      <c r="F12" s="15">
        <f>E12/D12*100</f>
        <v>59.090909090909093</v>
      </c>
      <c r="G12" s="6"/>
    </row>
    <row r="13" spans="1:7" ht="37.5" x14ac:dyDescent="0.3">
      <c r="A13" s="16">
        <v>8220</v>
      </c>
      <c r="B13" s="7" t="s">
        <v>78</v>
      </c>
      <c r="C13" s="17">
        <f>C16</f>
        <v>4.5999999999999996</v>
      </c>
      <c r="D13" s="17">
        <f>D16</f>
        <v>4.5999999999999996</v>
      </c>
      <c r="E13" s="17">
        <f>E16</f>
        <v>3.9</v>
      </c>
      <c r="F13" s="15">
        <f>E13/D13*100</f>
        <v>84.782608695652186</v>
      </c>
    </row>
    <row r="14" spans="1:7" ht="0.75" customHeight="1" x14ac:dyDescent="0.3">
      <c r="A14" s="18">
        <v>8240</v>
      </c>
      <c r="B14" s="24" t="s">
        <v>63</v>
      </c>
      <c r="C14" s="17">
        <f>C15</f>
        <v>0</v>
      </c>
      <c r="D14" s="17">
        <f>D15</f>
        <v>0</v>
      </c>
      <c r="E14" s="17">
        <f>E15</f>
        <v>0</v>
      </c>
      <c r="F14" s="15" t="e">
        <f t="shared" ref="F14:F29" si="0">E14/D14*100</f>
        <v>#DIV/0!</v>
      </c>
    </row>
    <row r="15" spans="1:7" ht="75" hidden="1" x14ac:dyDescent="0.3">
      <c r="A15" s="18" t="s">
        <v>61</v>
      </c>
      <c r="B15" s="8" t="s">
        <v>69</v>
      </c>
      <c r="C15" s="27">
        <v>0</v>
      </c>
      <c r="D15" s="17">
        <v>0</v>
      </c>
      <c r="E15" s="17">
        <v>0</v>
      </c>
      <c r="F15" s="15" t="e">
        <f t="shared" si="0"/>
        <v>#DIV/0!</v>
      </c>
    </row>
    <row r="16" spans="1:7" ht="60.75" customHeight="1" x14ac:dyDescent="0.3">
      <c r="A16" s="18"/>
      <c r="B16" s="8" t="s">
        <v>79</v>
      </c>
      <c r="C16" s="27">
        <v>4.5999999999999996</v>
      </c>
      <c r="D16" s="17">
        <v>4.5999999999999996</v>
      </c>
      <c r="E16" s="17">
        <v>3.9</v>
      </c>
      <c r="F16" s="15">
        <f t="shared" si="0"/>
        <v>84.782608695652186</v>
      </c>
    </row>
    <row r="17" spans="1:6" ht="18.75" x14ac:dyDescent="0.3">
      <c r="A17" s="18">
        <v>8710</v>
      </c>
      <c r="B17" s="8" t="s">
        <v>80</v>
      </c>
      <c r="C17" s="27">
        <v>20</v>
      </c>
      <c r="D17" s="17">
        <v>2</v>
      </c>
      <c r="E17" s="17">
        <v>0</v>
      </c>
      <c r="F17" s="15">
        <f t="shared" si="0"/>
        <v>0</v>
      </c>
    </row>
    <row r="18" spans="1:6" ht="18.75" x14ac:dyDescent="0.3">
      <c r="A18" s="14">
        <v>9000</v>
      </c>
      <c r="B18" s="4" t="s">
        <v>9</v>
      </c>
      <c r="C18" s="15">
        <f>C19</f>
        <v>1094.0999999999999</v>
      </c>
      <c r="D18" s="15">
        <f>D19</f>
        <v>989.1</v>
      </c>
      <c r="E18" s="15">
        <f>E19</f>
        <v>401.8</v>
      </c>
      <c r="F18" s="15">
        <f t="shared" si="0"/>
        <v>40.622788393489031</v>
      </c>
    </row>
    <row r="19" spans="1:6" ht="56.25" x14ac:dyDescent="0.3">
      <c r="A19" s="16">
        <v>9800</v>
      </c>
      <c r="B19" s="23" t="s">
        <v>10</v>
      </c>
      <c r="C19" s="17">
        <f>C20+C21</f>
        <v>1094.0999999999999</v>
      </c>
      <c r="D19" s="17">
        <f>D20+D21</f>
        <v>989.1</v>
      </c>
      <c r="E19" s="17">
        <f>E20+E21</f>
        <v>401.8</v>
      </c>
      <c r="F19" s="15">
        <f t="shared" si="0"/>
        <v>40.622788393489031</v>
      </c>
    </row>
    <row r="20" spans="1:6" ht="56.25" x14ac:dyDescent="0.3">
      <c r="A20" s="20"/>
      <c r="B20" s="30" t="s">
        <v>72</v>
      </c>
      <c r="C20" s="17">
        <v>84.1</v>
      </c>
      <c r="D20" s="17">
        <v>84.1</v>
      </c>
      <c r="E20" s="17">
        <v>51.8</v>
      </c>
      <c r="F20" s="15">
        <f t="shared" si="0"/>
        <v>61.59334126040428</v>
      </c>
    </row>
    <row r="21" spans="1:6" ht="93.75" x14ac:dyDescent="0.3">
      <c r="A21" s="20"/>
      <c r="B21" s="5" t="s">
        <v>73</v>
      </c>
      <c r="C21" s="27">
        <v>1010</v>
      </c>
      <c r="D21" s="17">
        <v>905</v>
      </c>
      <c r="E21" s="17">
        <v>350</v>
      </c>
      <c r="F21" s="15">
        <f t="shared" si="0"/>
        <v>38.674033149171272</v>
      </c>
    </row>
    <row r="22" spans="1:6" ht="18.75" x14ac:dyDescent="0.3">
      <c r="A22" s="34" t="s">
        <v>11</v>
      </c>
      <c r="B22" s="35"/>
      <c r="C22" s="21">
        <f>C7+C12+C18</f>
        <v>4056.1</v>
      </c>
      <c r="D22" s="21">
        <f>D7+D12+D18</f>
        <v>1822.6</v>
      </c>
      <c r="E22" s="21">
        <f>E7+E12+E18</f>
        <v>1013.5999999999999</v>
      </c>
      <c r="F22" s="15">
        <f t="shared" si="0"/>
        <v>55.612860748381429</v>
      </c>
    </row>
    <row r="23" spans="1:6" ht="18.75" x14ac:dyDescent="0.3">
      <c r="A23" s="14" t="s">
        <v>6</v>
      </c>
      <c r="B23" s="4" t="s">
        <v>12</v>
      </c>
      <c r="C23" s="21">
        <f>C24+C28+C41+C44+C46</f>
        <v>4036.0999999999995</v>
      </c>
      <c r="D23" s="21">
        <f>D24+D28+D41+D44+D46</f>
        <v>1820.6</v>
      </c>
      <c r="E23" s="21">
        <f>E24+E28+E41+E44+E46</f>
        <v>1013.6300000000001</v>
      </c>
      <c r="F23" s="21">
        <f t="shared" si="0"/>
        <v>55.675601450071412</v>
      </c>
    </row>
    <row r="24" spans="1:6" ht="18.75" x14ac:dyDescent="0.3">
      <c r="A24" s="16" t="s">
        <v>13</v>
      </c>
      <c r="B24" s="5" t="s">
        <v>14</v>
      </c>
      <c r="C24" s="22">
        <f>C25+C27</f>
        <v>2611.3999999999996</v>
      </c>
      <c r="D24" s="22">
        <f>D25+D27</f>
        <v>673.9</v>
      </c>
      <c r="E24" s="22">
        <f>E25+E27</f>
        <v>489.1</v>
      </c>
      <c r="F24" s="21">
        <f t="shared" si="0"/>
        <v>72.577533758717919</v>
      </c>
    </row>
    <row r="25" spans="1:6" ht="18.75" x14ac:dyDescent="0.3">
      <c r="A25" s="16" t="s">
        <v>15</v>
      </c>
      <c r="B25" s="5" t="s">
        <v>16</v>
      </c>
      <c r="C25" s="22">
        <f>C26</f>
        <v>2176.1999999999998</v>
      </c>
      <c r="D25" s="22">
        <f>D26</f>
        <v>567.29999999999995</v>
      </c>
      <c r="E25" s="22">
        <f>E26</f>
        <v>408.7</v>
      </c>
      <c r="F25" s="21">
        <f t="shared" si="0"/>
        <v>72.043010752688176</v>
      </c>
    </row>
    <row r="26" spans="1:6" ht="18.75" x14ac:dyDescent="0.3">
      <c r="A26" s="16" t="s">
        <v>7</v>
      </c>
      <c r="B26" s="5" t="s">
        <v>17</v>
      </c>
      <c r="C26" s="22">
        <v>2176.1999999999998</v>
      </c>
      <c r="D26" s="22">
        <v>567.29999999999995</v>
      </c>
      <c r="E26" s="22">
        <v>408.7</v>
      </c>
      <c r="F26" s="21">
        <f t="shared" si="0"/>
        <v>72.043010752688176</v>
      </c>
    </row>
    <row r="27" spans="1:6" ht="18.75" x14ac:dyDescent="0.3">
      <c r="A27" s="16" t="s">
        <v>18</v>
      </c>
      <c r="B27" s="5" t="s">
        <v>19</v>
      </c>
      <c r="C27" s="22">
        <v>435.2</v>
      </c>
      <c r="D27" s="22">
        <v>106.6</v>
      </c>
      <c r="E27" s="22">
        <v>80.400000000000006</v>
      </c>
      <c r="F27" s="21">
        <f t="shared" si="0"/>
        <v>75.422138836772987</v>
      </c>
    </row>
    <row r="28" spans="1:6" ht="18.75" x14ac:dyDescent="0.3">
      <c r="A28" s="16" t="s">
        <v>20</v>
      </c>
      <c r="B28" s="5" t="s">
        <v>21</v>
      </c>
      <c r="C28" s="22">
        <f>C29+C30+C31+C32+C33+C34+C40</f>
        <v>330.6</v>
      </c>
      <c r="D28" s="22">
        <f>D29+D30+D31+D32+D33+D34+D40</f>
        <v>157.6</v>
      </c>
      <c r="E28" s="22">
        <f>E29+E30+E31+E32+E33+E34+E40</f>
        <v>122.73</v>
      </c>
      <c r="F28" s="21">
        <f t="shared" si="0"/>
        <v>77.874365482233515</v>
      </c>
    </row>
    <row r="29" spans="1:6" ht="18.75" x14ac:dyDescent="0.3">
      <c r="A29" s="16" t="s">
        <v>22</v>
      </c>
      <c r="B29" s="5" t="s">
        <v>23</v>
      </c>
      <c r="C29" s="22">
        <v>4.5999999999999996</v>
      </c>
      <c r="D29" s="22">
        <v>4.5999999999999996</v>
      </c>
      <c r="E29" s="22">
        <v>3.9</v>
      </c>
      <c r="F29" s="21">
        <f t="shared" si="0"/>
        <v>84.782608695652186</v>
      </c>
    </row>
    <row r="30" spans="1:6" ht="18.75" x14ac:dyDescent="0.3">
      <c r="A30" s="16" t="s">
        <v>24</v>
      </c>
      <c r="B30" s="5" t="s">
        <v>25</v>
      </c>
      <c r="C30" s="22">
        <v>0</v>
      </c>
      <c r="D30" s="22">
        <v>0</v>
      </c>
      <c r="E30" s="22">
        <v>0</v>
      </c>
      <c r="F30" s="25" t="s">
        <v>64</v>
      </c>
    </row>
    <row r="31" spans="1:6" ht="18.75" x14ac:dyDescent="0.3">
      <c r="A31" s="16" t="s">
        <v>26</v>
      </c>
      <c r="B31" s="5" t="s">
        <v>27</v>
      </c>
      <c r="C31" s="22">
        <v>0</v>
      </c>
      <c r="D31" s="22">
        <v>0</v>
      </c>
      <c r="E31" s="22">
        <v>0</v>
      </c>
      <c r="F31" s="25" t="s">
        <v>64</v>
      </c>
    </row>
    <row r="32" spans="1:6" ht="18.75" x14ac:dyDescent="0.3">
      <c r="A32" s="16" t="s">
        <v>28</v>
      </c>
      <c r="B32" s="5" t="s">
        <v>29</v>
      </c>
      <c r="C32" s="22">
        <v>26</v>
      </c>
      <c r="D32" s="22">
        <v>3</v>
      </c>
      <c r="E32" s="22">
        <v>1.8</v>
      </c>
      <c r="F32" s="28">
        <f>E32/D32*100</f>
        <v>60</v>
      </c>
    </row>
    <row r="33" spans="1:6" ht="18.75" x14ac:dyDescent="0.3">
      <c r="A33" s="16" t="s">
        <v>30</v>
      </c>
      <c r="B33" s="5" t="s">
        <v>31</v>
      </c>
      <c r="C33" s="22">
        <v>0</v>
      </c>
      <c r="D33" s="22">
        <v>0</v>
      </c>
      <c r="E33" s="22">
        <v>0</v>
      </c>
      <c r="F33" s="25" t="s">
        <v>64</v>
      </c>
    </row>
    <row r="34" spans="1:6" ht="18.75" x14ac:dyDescent="0.3">
      <c r="A34" s="16" t="s">
        <v>32</v>
      </c>
      <c r="B34" s="5" t="s">
        <v>33</v>
      </c>
      <c r="C34" s="22">
        <f>C35+C36+C37+C38+C39</f>
        <v>300</v>
      </c>
      <c r="D34" s="22">
        <f>D35+D36+D37+D38+D39</f>
        <v>150</v>
      </c>
      <c r="E34" s="22">
        <f>E35+E36+E37+E38+E39+E40</f>
        <v>117.03</v>
      </c>
      <c r="F34" s="21">
        <f>E34/D34*100</f>
        <v>78.02</v>
      </c>
    </row>
    <row r="35" spans="1:6" ht="18.75" x14ac:dyDescent="0.3">
      <c r="A35" s="16" t="s">
        <v>34</v>
      </c>
      <c r="B35" s="5" t="s">
        <v>35</v>
      </c>
      <c r="C35" s="22">
        <v>158</v>
      </c>
      <c r="D35" s="22">
        <v>107</v>
      </c>
      <c r="E35" s="22">
        <v>91.3</v>
      </c>
      <c r="F35" s="21">
        <f>E35/D35*100</f>
        <v>85.327102803738313</v>
      </c>
    </row>
    <row r="36" spans="1:6" ht="18.75" x14ac:dyDescent="0.3">
      <c r="A36" s="16" t="s">
        <v>36</v>
      </c>
      <c r="B36" s="5" t="s">
        <v>37</v>
      </c>
      <c r="C36" s="22">
        <v>11</v>
      </c>
      <c r="D36" s="22">
        <v>5</v>
      </c>
      <c r="E36" s="22">
        <v>1.7</v>
      </c>
      <c r="F36" s="21">
        <f>E36/D36*100</f>
        <v>34</v>
      </c>
    </row>
    <row r="37" spans="1:6" ht="18.75" x14ac:dyDescent="0.3">
      <c r="A37" s="16" t="s">
        <v>38</v>
      </c>
      <c r="B37" s="5" t="s">
        <v>39</v>
      </c>
      <c r="C37" s="22">
        <v>130</v>
      </c>
      <c r="D37" s="22">
        <v>37.6</v>
      </c>
      <c r="E37" s="22">
        <v>23.9</v>
      </c>
      <c r="F37" s="21">
        <f>E37/D37*100</f>
        <v>63.563829787234042</v>
      </c>
    </row>
    <row r="38" spans="1:6" ht="18.75" x14ac:dyDescent="0.3">
      <c r="A38" s="16" t="s">
        <v>40</v>
      </c>
      <c r="B38" s="5" t="s">
        <v>41</v>
      </c>
      <c r="C38" s="22">
        <v>0</v>
      </c>
      <c r="D38" s="22">
        <v>0</v>
      </c>
      <c r="E38" s="22">
        <v>0</v>
      </c>
      <c r="F38" s="25" t="s">
        <v>64</v>
      </c>
    </row>
    <row r="39" spans="1:6" ht="19.5" customHeight="1" x14ac:dyDescent="0.3">
      <c r="A39" s="16" t="s">
        <v>42</v>
      </c>
      <c r="B39" s="5" t="s">
        <v>43</v>
      </c>
      <c r="C39" s="22">
        <v>1</v>
      </c>
      <c r="D39" s="22">
        <v>0.4</v>
      </c>
      <c r="E39" s="22">
        <v>0.13</v>
      </c>
      <c r="F39" s="21">
        <f>E39/D39*100</f>
        <v>32.5</v>
      </c>
    </row>
    <row r="40" spans="1:6" ht="37.5" x14ac:dyDescent="0.3">
      <c r="A40" s="16" t="s">
        <v>44</v>
      </c>
      <c r="B40" s="5" t="s">
        <v>45</v>
      </c>
      <c r="C40" s="22">
        <v>0</v>
      </c>
      <c r="D40" s="22">
        <v>0</v>
      </c>
      <c r="E40" s="22">
        <v>0</v>
      </c>
      <c r="F40" s="25" t="s">
        <v>64</v>
      </c>
    </row>
    <row r="41" spans="1:6" ht="18.75" x14ac:dyDescent="0.3">
      <c r="A41" s="16" t="s">
        <v>46</v>
      </c>
      <c r="B41" s="5" t="s">
        <v>47</v>
      </c>
      <c r="C41" s="22">
        <f>SUM(C42:C43)</f>
        <v>1094.0999999999999</v>
      </c>
      <c r="D41" s="22">
        <f>SUM(D42:D43)</f>
        <v>989.1</v>
      </c>
      <c r="E41" s="22">
        <f>SUM(E42:E43)</f>
        <v>401.8</v>
      </c>
      <c r="F41" s="21">
        <f>E41/D41*100</f>
        <v>40.622788393489031</v>
      </c>
    </row>
    <row r="42" spans="1:6" ht="37.5" x14ac:dyDescent="0.3">
      <c r="A42" s="16" t="s">
        <v>48</v>
      </c>
      <c r="B42" s="5" t="s">
        <v>49</v>
      </c>
      <c r="C42" s="22">
        <v>0</v>
      </c>
      <c r="D42" s="22">
        <v>0</v>
      </c>
      <c r="E42" s="22">
        <v>0</v>
      </c>
      <c r="F42" s="25" t="s">
        <v>64</v>
      </c>
    </row>
    <row r="43" spans="1:6" ht="37.5" x14ac:dyDescent="0.3">
      <c r="A43" s="16" t="s">
        <v>50</v>
      </c>
      <c r="B43" s="5" t="s">
        <v>51</v>
      </c>
      <c r="C43" s="22">
        <v>1094.0999999999999</v>
      </c>
      <c r="D43" s="22">
        <v>989.1</v>
      </c>
      <c r="E43" s="22">
        <v>401.8</v>
      </c>
      <c r="F43" s="21">
        <f>E43/D43*100</f>
        <v>40.622788393489031</v>
      </c>
    </row>
    <row r="44" spans="1:6" ht="18.75" x14ac:dyDescent="0.3">
      <c r="A44" s="16" t="s">
        <v>52</v>
      </c>
      <c r="B44" s="5" t="s">
        <v>53</v>
      </c>
      <c r="C44" s="22">
        <v>0</v>
      </c>
      <c r="D44" s="22">
        <v>0</v>
      </c>
      <c r="E44" s="22">
        <v>0</v>
      </c>
      <c r="F44" s="25" t="s">
        <v>64</v>
      </c>
    </row>
    <row r="45" spans="1:6" ht="18.75" x14ac:dyDescent="0.3">
      <c r="A45" s="16" t="s">
        <v>54</v>
      </c>
      <c r="B45" s="5" t="s">
        <v>55</v>
      </c>
      <c r="C45" s="22">
        <v>0</v>
      </c>
      <c r="D45" s="22">
        <v>0</v>
      </c>
      <c r="E45" s="22">
        <v>0</v>
      </c>
      <c r="F45" s="25" t="s">
        <v>64</v>
      </c>
    </row>
    <row r="46" spans="1:6" ht="18.75" x14ac:dyDescent="0.3">
      <c r="A46" s="16" t="s">
        <v>56</v>
      </c>
      <c r="B46" s="5" t="s">
        <v>57</v>
      </c>
      <c r="C46" s="22">
        <v>0</v>
      </c>
      <c r="D46" s="22">
        <v>0</v>
      </c>
      <c r="E46" s="22">
        <v>0</v>
      </c>
      <c r="F46" s="25" t="s">
        <v>64</v>
      </c>
    </row>
    <row r="47" spans="1:6" ht="18.75" x14ac:dyDescent="0.3">
      <c r="A47" s="14" t="s">
        <v>8</v>
      </c>
      <c r="B47" s="4" t="s">
        <v>58</v>
      </c>
      <c r="C47" s="21">
        <v>20</v>
      </c>
      <c r="D47" s="21">
        <v>2</v>
      </c>
      <c r="E47" s="21">
        <v>0</v>
      </c>
      <c r="F47" s="21">
        <f>E47/D47*100</f>
        <v>0</v>
      </c>
    </row>
    <row r="48" spans="1:6" ht="18.75" customHeight="1" x14ac:dyDescent="0.3">
      <c r="A48" s="9"/>
      <c r="B48" s="10"/>
      <c r="C48" s="11"/>
      <c r="D48" s="11"/>
      <c r="E48" s="11"/>
      <c r="F48" s="11"/>
    </row>
    <row r="49" spans="1:6" ht="57" customHeight="1" x14ac:dyDescent="0.3">
      <c r="A49" s="33"/>
      <c r="B49" s="33"/>
      <c r="C49" s="33"/>
      <c r="D49" s="33"/>
      <c r="E49" s="33"/>
      <c r="F49" s="33"/>
    </row>
    <row r="50" spans="1:6" ht="18.75" x14ac:dyDescent="0.3">
      <c r="A50" s="2"/>
      <c r="B50" s="2"/>
      <c r="C50" s="12"/>
      <c r="D50" s="12"/>
      <c r="E50" s="12"/>
      <c r="F50" s="12"/>
    </row>
    <row r="51" spans="1:6" ht="18.75" x14ac:dyDescent="0.3">
      <c r="A51" s="2"/>
      <c r="B51" s="2"/>
      <c r="C51" s="12"/>
      <c r="D51" s="12"/>
      <c r="E51" s="12"/>
      <c r="F51" s="12"/>
    </row>
    <row r="52" spans="1:6" ht="18.75" x14ac:dyDescent="0.3">
      <c r="A52" s="2"/>
      <c r="B52" s="2"/>
      <c r="C52" s="12"/>
      <c r="D52" s="12"/>
      <c r="E52" s="12"/>
      <c r="F52" s="12"/>
    </row>
    <row r="53" spans="1:6" ht="18.75" x14ac:dyDescent="0.3">
      <c r="A53" s="2"/>
      <c r="B53" s="2"/>
      <c r="C53" s="12"/>
      <c r="D53" s="12"/>
      <c r="E53" s="12"/>
      <c r="F53" s="12"/>
    </row>
    <row r="54" spans="1:6" ht="18.75" x14ac:dyDescent="0.3">
      <c r="A54" s="2"/>
      <c r="B54" s="2"/>
      <c r="C54" s="12"/>
      <c r="D54" s="12"/>
      <c r="E54" s="12"/>
      <c r="F54" s="12"/>
    </row>
    <row r="55" spans="1:6" ht="18.75" x14ac:dyDescent="0.3">
      <c r="A55" s="2"/>
      <c r="B55" s="2"/>
      <c r="C55" s="12"/>
      <c r="D55" s="12"/>
      <c r="E55" s="12"/>
      <c r="F55" s="12"/>
    </row>
    <row r="56" spans="1:6" ht="18.75" x14ac:dyDescent="0.3">
      <c r="A56" s="2"/>
      <c r="B56" s="2"/>
      <c r="C56" s="12"/>
      <c r="D56" s="12"/>
      <c r="E56" s="12"/>
      <c r="F56" s="12"/>
    </row>
    <row r="57" spans="1:6" ht="18.75" x14ac:dyDescent="0.3">
      <c r="A57" s="2"/>
      <c r="B57" s="2"/>
      <c r="C57" s="12"/>
      <c r="D57" s="12"/>
      <c r="E57" s="12"/>
      <c r="F57" s="12"/>
    </row>
    <row r="58" spans="1:6" ht="18.75" x14ac:dyDescent="0.3">
      <c r="A58" s="2"/>
      <c r="B58" s="2"/>
      <c r="C58" s="12"/>
      <c r="D58" s="12"/>
      <c r="E58" s="12"/>
      <c r="F58" s="12"/>
    </row>
    <row r="59" spans="1:6" ht="18.75" x14ac:dyDescent="0.3">
      <c r="A59" s="2"/>
      <c r="B59" s="2"/>
      <c r="C59" s="12"/>
      <c r="D59" s="12"/>
      <c r="E59" s="12"/>
      <c r="F59" s="12"/>
    </row>
    <row r="60" spans="1:6" ht="18.75" x14ac:dyDescent="0.3">
      <c r="A60" s="2"/>
      <c r="B60" s="2"/>
      <c r="C60" s="12"/>
      <c r="D60" s="12"/>
      <c r="E60" s="12"/>
      <c r="F60" s="12"/>
    </row>
    <row r="61" spans="1:6" ht="18.75" x14ac:dyDescent="0.3">
      <c r="A61" s="2"/>
      <c r="B61" s="2"/>
      <c r="C61" s="12"/>
      <c r="D61" s="12"/>
      <c r="E61" s="12"/>
      <c r="F61" s="12"/>
    </row>
    <row r="62" spans="1:6" ht="18.75" x14ac:dyDescent="0.3">
      <c r="A62" s="2"/>
      <c r="B62" s="2"/>
      <c r="C62" s="12"/>
      <c r="D62" s="12"/>
      <c r="E62" s="12"/>
      <c r="F62" s="12"/>
    </row>
    <row r="63" spans="1:6" ht="18.75" x14ac:dyDescent="0.3">
      <c r="A63" s="2"/>
      <c r="B63" s="2"/>
      <c r="C63" s="12"/>
      <c r="D63" s="12"/>
      <c r="E63" s="12"/>
      <c r="F63" s="12"/>
    </row>
    <row r="64" spans="1:6" ht="18.75" x14ac:dyDescent="0.3">
      <c r="A64" s="2"/>
      <c r="B64" s="2"/>
      <c r="C64" s="12"/>
      <c r="D64" s="12"/>
      <c r="E64" s="12"/>
      <c r="F64" s="12"/>
    </row>
    <row r="65" spans="1:6" ht="18.75" x14ac:dyDescent="0.3">
      <c r="A65" s="2"/>
      <c r="B65" s="2"/>
      <c r="C65" s="12"/>
      <c r="D65" s="12"/>
      <c r="E65" s="12"/>
      <c r="F65" s="12"/>
    </row>
    <row r="66" spans="1:6" ht="18.75" x14ac:dyDescent="0.3">
      <c r="A66" s="2"/>
      <c r="B66" s="2"/>
      <c r="C66" s="12"/>
      <c r="D66" s="12"/>
      <c r="E66" s="12"/>
      <c r="F66" s="12"/>
    </row>
  </sheetData>
  <mergeCells count="5">
    <mergeCell ref="A2:F2"/>
    <mergeCell ref="A3:F3"/>
    <mergeCell ref="A4:F4"/>
    <mergeCell ref="A49:F49"/>
    <mergeCell ref="A22:B22"/>
  </mergeCells>
  <phoneticPr fontId="1" type="noConversion"/>
  <pageMargins left="0.98425196850393704" right="0.59055118110236227" top="0.78740157480314965" bottom="0.78740157480314965" header="0.39370078740157483" footer="0"/>
  <pageSetup paperSize="9" scale="58" fitToHeight="500" orientation="portrait" r:id="rId1"/>
  <headerFooter differentFirst="1" alignWithMargins="0">
    <oddHeader xml:space="preserve">&amp;C&amp;"Times New Roman,звичайний"&amp;14 2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Фінуправління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Іллюк</dc:creator>
  <cp:lastModifiedBy>111</cp:lastModifiedBy>
  <cp:lastPrinted>2024-04-12T07:46:14Z</cp:lastPrinted>
  <dcterms:created xsi:type="dcterms:W3CDTF">2020-04-27T09:09:29Z</dcterms:created>
  <dcterms:modified xsi:type="dcterms:W3CDTF">2025-05-19T07:49:53Z</dcterms:modified>
</cp:coreProperties>
</file>